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6260" windowHeight="6300" activeTab="1"/>
  </bookViews>
  <sheets>
    <sheet name="Result" sheetId="1" r:id="rId1"/>
    <sheet name="Match" sheetId="2" r:id="rId2"/>
    <sheet name="Calculation" sheetId="3" r:id="rId3"/>
  </sheets>
  <definedNames/>
  <calcPr fullCalcOnLoad="1"/>
</workbook>
</file>

<file path=xl/sharedStrings.xml><?xml version="1.0" encoding="utf-8"?>
<sst xmlns="http://schemas.openxmlformats.org/spreadsheetml/2006/main" count="263" uniqueCount="53">
  <si>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</si>
  <si>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</si>
  <si>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</si>
  <si>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</si>
  <si>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</si>
  <si>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</si>
  <si>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</si>
  <si>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</si>
  <si>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</si>
  <si>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</si>
  <si>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</si>
  <si>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</si>
  <si>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</si>
  <si>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</si>
  <si>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/</t>
  </si>
  <si>
    <t>球隊</t>
  </si>
  <si>
    <t>以賽塲數</t>
  </si>
  <si>
    <t>勝塲</t>
  </si>
  <si>
    <t>和塲</t>
  </si>
  <si>
    <t>負塲</t>
  </si>
  <si>
    <t>得球</t>
  </si>
  <si>
    <t>失球</t>
  </si>
  <si>
    <t>積分</t>
  </si>
  <si>
    <t>以編賽事</t>
  </si>
  <si>
    <t>未編賽事</t>
  </si>
  <si>
    <t>橫計</t>
  </si>
  <si>
    <t>直計</t>
  </si>
  <si>
    <t>勝</t>
  </si>
  <si>
    <t>和</t>
  </si>
  <si>
    <t>得/失球</t>
  </si>
  <si>
    <t xml:space="preserve">No. of team: </t>
  </si>
  <si>
    <t>X: 以編賽事</t>
  </si>
  <si>
    <t>?: 未編賽事</t>
  </si>
  <si>
    <t>橋頭堡</t>
  </si>
  <si>
    <t>榮冠</t>
  </si>
  <si>
    <t>銀河</t>
  </si>
  <si>
    <t>瑞通</t>
  </si>
  <si>
    <t>祖記1897</t>
  </si>
  <si>
    <t>興隆五金</t>
  </si>
  <si>
    <t>車連</t>
  </si>
  <si>
    <t>科聯</t>
  </si>
  <si>
    <t>月巴米且</t>
  </si>
  <si>
    <t>橋頭堡</t>
  </si>
  <si>
    <t>榮冠</t>
  </si>
  <si>
    <t>銀河</t>
  </si>
  <si>
    <t>瑞通</t>
  </si>
  <si>
    <t>祖記1897</t>
  </si>
  <si>
    <t>興隆五金</t>
  </si>
  <si>
    <t>車連</t>
  </si>
  <si>
    <t>科聯</t>
  </si>
  <si>
    <t>月巴米且</t>
  </si>
  <si>
    <r>
      <t>19-21Happy League</t>
    </r>
    <r>
      <rPr>
        <b/>
        <u val="single"/>
        <sz val="16"/>
        <color indexed="8"/>
        <rFont val="細明體"/>
        <family val="3"/>
      </rPr>
      <t>積分表</t>
    </r>
    <r>
      <rPr>
        <b/>
        <u val="single"/>
        <sz val="16"/>
        <color indexed="8"/>
        <rFont val="Arial"/>
        <family val="2"/>
      </rPr>
      <t>29-04-2021</t>
    </r>
  </si>
  <si>
    <r>
      <t xml:space="preserve">19-21HAPPY LEAGUE </t>
    </r>
    <r>
      <rPr>
        <b/>
        <sz val="16"/>
        <color indexed="8"/>
        <rFont val="細明體"/>
        <family val="3"/>
      </rPr>
      <t>對賽表</t>
    </r>
    <r>
      <rPr>
        <b/>
        <sz val="16"/>
        <color indexed="8"/>
        <rFont val="Arial"/>
        <family val="2"/>
      </rPr>
      <t>21-09-2021</t>
    </r>
  </si>
</sst>
</file>

<file path=xl/styles.xml><?xml version="1.0" encoding="utf-8"?>
<styleSheet xmlns="http://schemas.openxmlformats.org/spreadsheetml/2006/main">
  <numFmts count="1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66">
    <font>
      <sz val="11"/>
      <color theme="1"/>
      <name val="Calibri"/>
      <family val="1"/>
    </font>
    <font>
      <sz val="12"/>
      <color indexed="8"/>
      <name val="新細明體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9"/>
      <name val="新細明體"/>
      <family val="1"/>
    </font>
    <font>
      <b/>
      <sz val="16"/>
      <color indexed="8"/>
      <name val="細明體"/>
      <family val="3"/>
    </font>
    <font>
      <b/>
      <sz val="14"/>
      <name val="細明體"/>
      <family val="3"/>
    </font>
    <font>
      <sz val="9"/>
      <name val="MingLiU"/>
      <family val="3"/>
    </font>
    <font>
      <b/>
      <u val="single"/>
      <sz val="16"/>
      <color indexed="8"/>
      <name val="Arial"/>
      <family val="2"/>
    </font>
    <font>
      <b/>
      <u val="single"/>
      <sz val="16"/>
      <color indexed="8"/>
      <name val="細明體"/>
      <family val="3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新細明體"/>
      <family val="1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細明體"/>
      <family val="3"/>
    </font>
    <font>
      <b/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theme="1"/>
      <name val="Calibri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細明體"/>
      <family val="3"/>
    </font>
    <font>
      <b/>
      <u val="single"/>
      <sz val="16"/>
      <color theme="1"/>
      <name val="Arial"/>
      <family val="2"/>
    </font>
    <font>
      <b/>
      <sz val="16"/>
      <color theme="1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8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8" fillId="0" borderId="0" xfId="0" applyFont="1" applyBorder="1" applyAlignment="1" applyProtection="1">
      <alignment horizontal="center"/>
      <protection locked="0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59" fillId="0" borderId="10" xfId="0" applyFont="1" applyBorder="1" applyAlignment="1">
      <alignment horizontal="center"/>
    </xf>
    <xf numFmtId="0" fontId="8" fillId="0" borderId="10" xfId="33" applyFont="1" applyBorder="1" applyAlignment="1" applyProtection="1">
      <alignment horizontal="center" vertical="center"/>
      <protection locked="0"/>
    </xf>
    <xf numFmtId="0" fontId="59" fillId="35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8" fillId="36" borderId="10" xfId="0" applyFont="1" applyFill="1" applyBorder="1" applyAlignment="1" applyProtection="1">
      <alignment horizontal="center"/>
      <protection locked="0"/>
    </xf>
    <xf numFmtId="0" fontId="59" fillId="36" borderId="10" xfId="0" applyFont="1" applyFill="1" applyBorder="1" applyAlignment="1">
      <alignment horizontal="center"/>
    </xf>
    <xf numFmtId="0" fontId="8" fillId="36" borderId="0" xfId="0" applyFont="1" applyFill="1" applyBorder="1" applyAlignment="1">
      <alignment vertical="center"/>
    </xf>
    <xf numFmtId="0" fontId="8" fillId="36" borderId="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0" fontId="59" fillId="37" borderId="10" xfId="0" applyFont="1" applyFill="1" applyBorder="1" applyAlignment="1">
      <alignment horizontal="center" vertical="center"/>
    </xf>
    <xf numFmtId="0" fontId="59" fillId="35" borderId="13" xfId="0" applyFont="1" applyFill="1" applyBorder="1" applyAlignment="1">
      <alignment horizontal="center" vertical="center"/>
    </xf>
    <xf numFmtId="0" fontId="59" fillId="37" borderId="13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61" fillId="0" borderId="22" xfId="0" applyFont="1" applyFill="1" applyBorder="1" applyAlignment="1" applyProtection="1">
      <alignment horizontal="center" vertical="center"/>
      <protection locked="0"/>
    </xf>
    <xf numFmtId="0" fontId="59" fillId="0" borderId="23" xfId="0" applyFont="1" applyFill="1" applyBorder="1" applyAlignment="1">
      <alignment horizontal="center" vertical="center"/>
    </xf>
    <xf numFmtId="0" fontId="61" fillId="0" borderId="24" xfId="0" applyFont="1" applyFill="1" applyBorder="1" applyAlignment="1" applyProtection="1">
      <alignment horizontal="center" vertical="center"/>
      <protection locked="0"/>
    </xf>
    <xf numFmtId="0" fontId="59" fillId="0" borderId="25" xfId="0" applyFont="1" applyFill="1" applyBorder="1" applyAlignment="1">
      <alignment horizontal="center" vertical="center"/>
    </xf>
    <xf numFmtId="0" fontId="61" fillId="0" borderId="26" xfId="0" applyFont="1" applyFill="1" applyBorder="1" applyAlignment="1" applyProtection="1">
      <alignment horizontal="center" vertical="center"/>
      <protection locked="0"/>
    </xf>
    <xf numFmtId="0" fontId="59" fillId="0" borderId="27" xfId="0" applyFont="1" applyFill="1" applyBorder="1" applyAlignment="1">
      <alignment horizontal="center" vertical="center"/>
    </xf>
    <xf numFmtId="0" fontId="6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2" fillId="0" borderId="0" xfId="0" applyFont="1" applyAlignment="1" applyProtection="1">
      <alignment vertical="center"/>
      <protection locked="0"/>
    </xf>
    <xf numFmtId="0" fontId="8" fillId="0" borderId="0" xfId="33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8" fillId="35" borderId="10" xfId="33" applyFont="1" applyFill="1" applyBorder="1" applyAlignment="1" applyProtection="1">
      <alignment horizontal="center" vertical="center"/>
      <protection locked="0"/>
    </xf>
    <xf numFmtId="0" fontId="8" fillId="38" borderId="25" xfId="33" applyFont="1" applyFill="1" applyBorder="1" applyAlignment="1" applyProtection="1">
      <alignment horizontal="center" vertical="center"/>
      <protection locked="0"/>
    </xf>
    <xf numFmtId="0" fontId="59" fillId="35" borderId="27" xfId="0" applyFont="1" applyFill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63" fillId="0" borderId="28" xfId="0" applyFont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 applyProtection="1">
      <alignment horizontal="center" vertical="center"/>
      <protection/>
    </xf>
    <xf numFmtId="0" fontId="60" fillId="0" borderId="29" xfId="0" applyFont="1" applyBorder="1" applyAlignment="1" applyProtection="1">
      <alignment horizontal="center" vertical="center"/>
      <protection/>
    </xf>
    <xf numFmtId="0" fontId="60" fillId="0" borderId="30" xfId="0" applyFont="1" applyBorder="1" applyAlignment="1" applyProtection="1">
      <alignment horizontal="center" vertical="center"/>
      <protection/>
    </xf>
    <xf numFmtId="0" fontId="60" fillId="0" borderId="0" xfId="0" applyFont="1" applyAlignment="1">
      <alignment horizontal="right" vertical="center"/>
    </xf>
    <xf numFmtId="0" fontId="58" fillId="33" borderId="11" xfId="0" applyFont="1" applyFill="1" applyBorder="1" applyAlignment="1">
      <alignment horizontal="center"/>
    </xf>
    <xf numFmtId="0" fontId="58" fillId="33" borderId="19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U20"/>
  <sheetViews>
    <sheetView zoomScalePageLayoutView="0" workbookViewId="0" topLeftCell="A1">
      <selection activeCell="B2" sqref="B2:K2"/>
    </sheetView>
  </sheetViews>
  <sheetFormatPr defaultColWidth="10.8515625" defaultRowHeight="15"/>
  <cols>
    <col min="1" max="1" width="6.7109375" style="72" customWidth="1"/>
    <col min="2" max="2" width="16.140625" style="72" customWidth="1"/>
    <col min="3" max="16384" width="10.8515625" style="72" customWidth="1"/>
  </cols>
  <sheetData>
    <row r="2" spans="2:11" ht="21">
      <c r="B2" s="83" t="s">
        <v>51</v>
      </c>
      <c r="C2" s="83"/>
      <c r="D2" s="83"/>
      <c r="E2" s="83"/>
      <c r="F2" s="83"/>
      <c r="G2" s="83"/>
      <c r="H2" s="83"/>
      <c r="I2" s="83"/>
      <c r="J2" s="83"/>
      <c r="K2" s="83"/>
    </row>
    <row r="3" spans="11:21" ht="15" customHeight="1" thickBot="1"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2:21" ht="21" customHeight="1" thickBot="1">
      <c r="B4" s="64" t="s">
        <v>15</v>
      </c>
      <c r="C4" s="60" t="s">
        <v>16</v>
      </c>
      <c r="D4" s="58" t="s">
        <v>17</v>
      </c>
      <c r="E4" s="58" t="s">
        <v>18</v>
      </c>
      <c r="F4" s="58" t="s">
        <v>19</v>
      </c>
      <c r="G4" s="58" t="s">
        <v>20</v>
      </c>
      <c r="H4" s="58" t="s">
        <v>21</v>
      </c>
      <c r="I4" s="57" t="s">
        <v>22</v>
      </c>
      <c r="J4" s="57" t="s">
        <v>23</v>
      </c>
      <c r="K4" s="59" t="s">
        <v>24</v>
      </c>
      <c r="L4" s="40"/>
      <c r="M4" s="41"/>
      <c r="N4" s="6"/>
      <c r="O4" s="41"/>
      <c r="P4" s="7"/>
      <c r="Q4" s="6"/>
      <c r="R4" s="7"/>
      <c r="S4" s="7"/>
      <c r="T4" s="8"/>
      <c r="U4" s="8"/>
    </row>
    <row r="5" spans="2:21" ht="18.75" thickTop="1">
      <c r="B5" s="65" t="s">
        <v>45</v>
      </c>
      <c r="C5" s="61">
        <v>7</v>
      </c>
      <c r="D5" s="56">
        <v>7</v>
      </c>
      <c r="E5" s="56">
        <v>0</v>
      </c>
      <c r="F5" s="56">
        <v>0</v>
      </c>
      <c r="G5" s="56">
        <v>28</v>
      </c>
      <c r="H5" s="56">
        <v>7</v>
      </c>
      <c r="I5" s="56">
        <v>21</v>
      </c>
      <c r="J5" s="56">
        <v>1</v>
      </c>
      <c r="K5" s="66">
        <v>0</v>
      </c>
      <c r="L5" s="42"/>
      <c r="M5" s="42"/>
      <c r="N5" s="43"/>
      <c r="O5" s="8"/>
      <c r="P5" s="44"/>
      <c r="Q5" s="43"/>
      <c r="R5" s="44"/>
      <c r="S5" s="39"/>
      <c r="T5" s="42"/>
      <c r="U5" s="42"/>
    </row>
    <row r="6" spans="2:21" ht="18">
      <c r="B6" s="67" t="s">
        <v>42</v>
      </c>
      <c r="C6" s="62">
        <v>7</v>
      </c>
      <c r="D6" s="45">
        <v>5</v>
      </c>
      <c r="E6" s="45">
        <v>1</v>
      </c>
      <c r="F6" s="45">
        <v>1</v>
      </c>
      <c r="G6" s="45">
        <v>18</v>
      </c>
      <c r="H6" s="45">
        <v>4</v>
      </c>
      <c r="I6" s="45">
        <v>16</v>
      </c>
      <c r="J6" s="45">
        <v>1</v>
      </c>
      <c r="K6" s="68">
        <v>0</v>
      </c>
      <c r="L6" s="42"/>
      <c r="M6" s="42"/>
      <c r="N6" s="26"/>
      <c r="O6" s="26"/>
      <c r="P6" s="26"/>
      <c r="Q6" s="26"/>
      <c r="R6" s="26"/>
      <c r="S6" s="39"/>
      <c r="T6" s="39"/>
      <c r="U6" s="39"/>
    </row>
    <row r="7" spans="2:21" ht="18">
      <c r="B7" s="67" t="s">
        <v>44</v>
      </c>
      <c r="C7" s="62">
        <v>7</v>
      </c>
      <c r="D7" s="45">
        <v>5</v>
      </c>
      <c r="E7" s="45">
        <v>1</v>
      </c>
      <c r="F7" s="45">
        <v>1</v>
      </c>
      <c r="G7" s="45">
        <v>21</v>
      </c>
      <c r="H7" s="45">
        <v>8</v>
      </c>
      <c r="I7" s="45">
        <v>16</v>
      </c>
      <c r="J7" s="45">
        <v>0</v>
      </c>
      <c r="K7" s="68">
        <v>1</v>
      </c>
      <c r="L7" s="42"/>
      <c r="M7" s="42"/>
      <c r="N7" s="43"/>
      <c r="O7" s="8"/>
      <c r="P7" s="44"/>
      <c r="Q7" s="43"/>
      <c r="R7" s="44"/>
      <c r="S7" s="39"/>
      <c r="T7" s="42"/>
      <c r="U7" s="42"/>
    </row>
    <row r="8" spans="2:21" ht="18">
      <c r="B8" s="67" t="s">
        <v>43</v>
      </c>
      <c r="C8" s="62">
        <v>7</v>
      </c>
      <c r="D8" s="45">
        <v>3</v>
      </c>
      <c r="E8" s="45">
        <v>3</v>
      </c>
      <c r="F8" s="45">
        <v>1</v>
      </c>
      <c r="G8" s="45">
        <v>13</v>
      </c>
      <c r="H8" s="45">
        <v>8</v>
      </c>
      <c r="I8" s="45">
        <v>12</v>
      </c>
      <c r="J8" s="45">
        <v>0</v>
      </c>
      <c r="K8" s="68">
        <v>1</v>
      </c>
      <c r="L8" s="42"/>
      <c r="M8" s="42"/>
      <c r="N8" s="43"/>
      <c r="O8" s="8"/>
      <c r="P8" s="44"/>
      <c r="Q8" s="43"/>
      <c r="R8" s="44"/>
      <c r="S8" s="39"/>
      <c r="T8" s="42"/>
      <c r="U8" s="42"/>
    </row>
    <row r="9" spans="2:21" ht="18">
      <c r="B9" s="67" t="s">
        <v>47</v>
      </c>
      <c r="C9" s="62">
        <v>8</v>
      </c>
      <c r="D9" s="45">
        <v>3</v>
      </c>
      <c r="E9" s="45">
        <v>1</v>
      </c>
      <c r="F9" s="45">
        <v>4</v>
      </c>
      <c r="G9" s="45">
        <v>18</v>
      </c>
      <c r="H9" s="45">
        <v>16</v>
      </c>
      <c r="I9" s="45">
        <v>10</v>
      </c>
      <c r="J9" s="45">
        <v>0</v>
      </c>
      <c r="K9" s="68">
        <v>0</v>
      </c>
      <c r="L9" s="42"/>
      <c r="M9" s="42"/>
      <c r="N9" s="43"/>
      <c r="O9" s="8"/>
      <c r="P9" s="44"/>
      <c r="Q9" s="43"/>
      <c r="R9" s="44"/>
      <c r="S9" s="39"/>
      <c r="T9" s="42"/>
      <c r="U9" s="42"/>
    </row>
    <row r="10" spans="2:21" ht="18">
      <c r="B10" s="67" t="s">
        <v>48</v>
      </c>
      <c r="C10" s="62">
        <v>8</v>
      </c>
      <c r="D10" s="45">
        <v>3</v>
      </c>
      <c r="E10" s="45">
        <v>1</v>
      </c>
      <c r="F10" s="45">
        <v>4</v>
      </c>
      <c r="G10" s="45">
        <v>14</v>
      </c>
      <c r="H10" s="45">
        <v>14</v>
      </c>
      <c r="I10" s="45">
        <v>10</v>
      </c>
      <c r="J10" s="45">
        <v>0</v>
      </c>
      <c r="K10" s="68">
        <v>0</v>
      </c>
      <c r="L10" s="42"/>
      <c r="M10" s="42"/>
      <c r="N10" s="43"/>
      <c r="O10" s="8"/>
      <c r="P10" s="44"/>
      <c r="Q10" s="43"/>
      <c r="R10" s="44"/>
      <c r="S10" s="39"/>
      <c r="T10" s="42"/>
      <c r="U10" s="42"/>
    </row>
    <row r="11" spans="2:21" ht="18">
      <c r="B11" s="67" t="s">
        <v>49</v>
      </c>
      <c r="C11" s="62">
        <v>7</v>
      </c>
      <c r="D11" s="45">
        <v>1</v>
      </c>
      <c r="E11" s="45">
        <v>1</v>
      </c>
      <c r="F11" s="45">
        <v>5</v>
      </c>
      <c r="G11" s="45">
        <v>6</v>
      </c>
      <c r="H11" s="45">
        <v>22</v>
      </c>
      <c r="I11" s="45">
        <v>4</v>
      </c>
      <c r="J11" s="45">
        <v>0</v>
      </c>
      <c r="K11" s="68">
        <v>1</v>
      </c>
      <c r="L11" s="42"/>
      <c r="M11" s="42"/>
      <c r="N11" s="43"/>
      <c r="O11" s="8"/>
      <c r="P11" s="44"/>
      <c r="Q11" s="43"/>
      <c r="R11" s="44"/>
      <c r="S11" s="39"/>
      <c r="T11" s="42"/>
      <c r="U11" s="42"/>
    </row>
    <row r="12" spans="2:21" ht="18">
      <c r="B12" s="67" t="s">
        <v>50</v>
      </c>
      <c r="C12" s="62">
        <v>7</v>
      </c>
      <c r="D12" s="45">
        <v>1</v>
      </c>
      <c r="E12" s="45">
        <v>0</v>
      </c>
      <c r="F12" s="45">
        <v>6</v>
      </c>
      <c r="G12" s="45">
        <v>7</v>
      </c>
      <c r="H12" s="45">
        <v>31</v>
      </c>
      <c r="I12" s="45">
        <v>3</v>
      </c>
      <c r="J12" s="45">
        <v>0</v>
      </c>
      <c r="K12" s="68">
        <v>1</v>
      </c>
      <c r="L12" s="42"/>
      <c r="M12" s="42"/>
      <c r="N12" s="43"/>
      <c r="O12" s="8"/>
      <c r="P12" s="44"/>
      <c r="Q12" s="43"/>
      <c r="R12" s="44"/>
      <c r="S12" s="39"/>
      <c r="T12" s="42"/>
      <c r="U12" s="42"/>
    </row>
    <row r="13" spans="2:21" ht="18.75" thickBot="1">
      <c r="B13" s="69" t="s">
        <v>46</v>
      </c>
      <c r="C13" s="63">
        <v>8</v>
      </c>
      <c r="D13" s="55">
        <v>0</v>
      </c>
      <c r="E13" s="55">
        <v>2</v>
      </c>
      <c r="F13" s="55">
        <v>6</v>
      </c>
      <c r="G13" s="55">
        <v>8</v>
      </c>
      <c r="H13" s="55">
        <v>23</v>
      </c>
      <c r="I13" s="55">
        <v>2</v>
      </c>
      <c r="J13" s="55">
        <v>0</v>
      </c>
      <c r="K13" s="70">
        <v>0</v>
      </c>
      <c r="L13" s="42"/>
      <c r="M13" s="42"/>
      <c r="N13" s="43"/>
      <c r="O13" s="8"/>
      <c r="P13" s="44"/>
      <c r="Q13" s="43"/>
      <c r="R13" s="44"/>
      <c r="S13" s="39"/>
      <c r="T13" s="42"/>
      <c r="U13" s="42"/>
    </row>
    <row r="14" spans="2:21" ht="18">
      <c r="B14" s="71"/>
      <c r="C14" s="42"/>
      <c r="D14" s="54"/>
      <c r="E14" s="54"/>
      <c r="F14" s="54"/>
      <c r="G14" s="54"/>
      <c r="H14" s="54"/>
      <c r="I14" s="54"/>
      <c r="J14" s="54"/>
      <c r="K14" s="54"/>
      <c r="L14" s="42"/>
      <c r="M14" s="42"/>
      <c r="N14" s="43"/>
      <c r="O14" s="8"/>
      <c r="P14" s="44"/>
      <c r="Q14" s="43"/>
      <c r="R14" s="44"/>
      <c r="S14" s="39"/>
      <c r="T14" s="42"/>
      <c r="U14" s="42"/>
    </row>
    <row r="15" spans="2:21" ht="18">
      <c r="B15" s="71"/>
      <c r="C15" s="42"/>
      <c r="D15" s="54"/>
      <c r="E15" s="54"/>
      <c r="F15" s="54"/>
      <c r="G15" s="54"/>
      <c r="H15" s="54"/>
      <c r="I15" s="54"/>
      <c r="J15" s="54"/>
      <c r="K15" s="54"/>
      <c r="L15" s="42"/>
      <c r="M15" s="42"/>
      <c r="N15" s="43"/>
      <c r="O15" s="8"/>
      <c r="P15" s="44"/>
      <c r="Q15" s="43"/>
      <c r="R15" s="44"/>
      <c r="S15" s="39"/>
      <c r="T15" s="42"/>
      <c r="U15" s="42"/>
    </row>
    <row r="16" spans="2:21" ht="18">
      <c r="B16" s="71"/>
      <c r="C16" s="42"/>
      <c r="D16" s="54"/>
      <c r="E16" s="54"/>
      <c r="F16" s="54"/>
      <c r="G16" s="54"/>
      <c r="H16" s="54"/>
      <c r="I16" s="54"/>
      <c r="J16" s="54"/>
      <c r="K16" s="54"/>
      <c r="L16" s="42"/>
      <c r="M16" s="42"/>
      <c r="N16" s="43"/>
      <c r="O16" s="8"/>
      <c r="P16" s="44"/>
      <c r="Q16" s="43"/>
      <c r="R16" s="44"/>
      <c r="S16" s="39"/>
      <c r="T16" s="42"/>
      <c r="U16" s="42"/>
    </row>
    <row r="17" spans="2:21" ht="18">
      <c r="B17" s="71"/>
      <c r="C17" s="42"/>
      <c r="D17" s="54"/>
      <c r="E17" s="54"/>
      <c r="F17" s="54"/>
      <c r="G17" s="54"/>
      <c r="H17" s="54"/>
      <c r="I17" s="54"/>
      <c r="J17" s="54"/>
      <c r="K17" s="54"/>
      <c r="L17" s="42"/>
      <c r="M17" s="42"/>
      <c r="N17" s="43"/>
      <c r="O17" s="8"/>
      <c r="P17" s="44"/>
      <c r="Q17" s="43"/>
      <c r="R17" s="44"/>
      <c r="S17" s="39"/>
      <c r="T17" s="42"/>
      <c r="U17" s="42"/>
    </row>
    <row r="18" spans="2:21" ht="18">
      <c r="B18" s="71"/>
      <c r="C18" s="42"/>
      <c r="D18" s="54"/>
      <c r="E18" s="54"/>
      <c r="F18" s="54"/>
      <c r="G18" s="54"/>
      <c r="H18" s="54"/>
      <c r="I18" s="54"/>
      <c r="J18" s="54"/>
      <c r="K18" s="54"/>
      <c r="L18" s="42"/>
      <c r="M18" s="42"/>
      <c r="N18" s="43"/>
      <c r="O18" s="8"/>
      <c r="P18" s="44"/>
      <c r="Q18" s="43"/>
      <c r="R18" s="44"/>
      <c r="S18" s="39"/>
      <c r="T18" s="42"/>
      <c r="U18" s="42"/>
    </row>
    <row r="19" spans="11:21" ht="15.75">
      <c r="K19" s="39"/>
      <c r="L19" s="39"/>
      <c r="M19" s="42"/>
      <c r="N19" s="43"/>
      <c r="O19" s="8"/>
      <c r="P19" s="44"/>
      <c r="Q19" s="43"/>
      <c r="R19" s="44"/>
      <c r="S19" s="39"/>
      <c r="T19" s="42"/>
      <c r="U19" s="42"/>
    </row>
    <row r="20" spans="11:21" ht="15.75">
      <c r="K20" s="39"/>
      <c r="L20" s="39"/>
      <c r="M20" s="42"/>
      <c r="N20" s="43"/>
      <c r="O20" s="8"/>
      <c r="P20" s="44"/>
      <c r="Q20" s="43"/>
      <c r="R20" s="44"/>
      <c r="S20" s="39"/>
      <c r="T20" s="42"/>
      <c r="U20" s="42"/>
    </row>
  </sheetData>
  <sheetProtection/>
  <mergeCells count="1">
    <mergeCell ref="B2:K2"/>
  </mergeCells>
  <printOptions/>
  <pageMargins left="0.37" right="0.2" top="0.75" bottom="0.75" header="0.3" footer="0.3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AH56"/>
  <sheetViews>
    <sheetView tabSelected="1" zoomScale="96" zoomScaleNormal="96" zoomScalePageLayoutView="0" workbookViewId="0" topLeftCell="A1">
      <selection activeCell="F3" sqref="F3"/>
    </sheetView>
  </sheetViews>
  <sheetFormatPr defaultColWidth="8.8515625" defaultRowHeight="20.25" customHeight="1"/>
  <cols>
    <col min="1" max="1" width="4.00390625" style="48" customWidth="1"/>
    <col min="2" max="2" width="16.28125" style="48" customWidth="1"/>
    <col min="3" max="30" width="6.7109375" style="48" customWidth="1"/>
    <col min="31" max="31" width="5.7109375" style="48" customWidth="1"/>
    <col min="32" max="32" width="11.7109375" style="48" customWidth="1"/>
    <col min="33" max="33" width="8.7109375" style="48" customWidth="1"/>
    <col min="34" max="34" width="5.7109375" style="48" customWidth="1"/>
    <col min="35" max="16384" width="8.8515625" style="48" customWidth="1"/>
  </cols>
  <sheetData>
    <row r="2" spans="2:10" ht="20.25" customHeight="1">
      <c r="B2" s="87" t="s">
        <v>30</v>
      </c>
      <c r="C2" s="87"/>
      <c r="D2" s="47">
        <v>9</v>
      </c>
      <c r="G2" s="46" t="s">
        <v>31</v>
      </c>
      <c r="J2" s="46" t="s">
        <v>32</v>
      </c>
    </row>
    <row r="3" spans="2:30" ht="20.25" customHeight="1">
      <c r="B3" s="74"/>
      <c r="C3" s="74"/>
      <c r="D3" s="74"/>
      <c r="E3" s="74"/>
      <c r="F3" s="74" t="s">
        <v>52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</row>
    <row r="4" ht="20.25" customHeight="1" thickBot="1"/>
    <row r="5" spans="2:30" ht="20.25" customHeight="1">
      <c r="B5" s="49"/>
      <c r="C5" s="85" t="str">
        <f>B6</f>
        <v>橋頭堡</v>
      </c>
      <c r="D5" s="85"/>
      <c r="E5" s="85" t="str">
        <f>B7</f>
        <v>榮冠</v>
      </c>
      <c r="F5" s="85"/>
      <c r="G5" s="85" t="str">
        <f>B8</f>
        <v>銀河</v>
      </c>
      <c r="H5" s="85"/>
      <c r="I5" s="85" t="str">
        <f>B9</f>
        <v>瑞通</v>
      </c>
      <c r="J5" s="85"/>
      <c r="K5" s="85" t="str">
        <f>B10</f>
        <v>祖記1897</v>
      </c>
      <c r="L5" s="85"/>
      <c r="M5" s="85" t="str">
        <f>B11</f>
        <v>興隆五金</v>
      </c>
      <c r="N5" s="85"/>
      <c r="O5" s="85" t="str">
        <f>B12</f>
        <v>車連</v>
      </c>
      <c r="P5" s="85"/>
      <c r="Q5" s="85" t="str">
        <f>B13</f>
        <v>科聯</v>
      </c>
      <c r="R5" s="85"/>
      <c r="S5" s="85" t="str">
        <f>B14</f>
        <v>月巴米且</v>
      </c>
      <c r="T5" s="86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spans="2:30" ht="20.25" customHeight="1">
      <c r="B6" s="80" t="s">
        <v>33</v>
      </c>
      <c r="C6" s="50" t="s">
        <v>14</v>
      </c>
      <c r="D6" s="50" t="s">
        <v>14</v>
      </c>
      <c r="E6" s="23">
        <v>0</v>
      </c>
      <c r="F6" s="23">
        <v>0</v>
      </c>
      <c r="G6" s="77">
        <v>1</v>
      </c>
      <c r="H6" s="77">
        <v>2</v>
      </c>
      <c r="I6" s="23">
        <v>4</v>
      </c>
      <c r="J6" s="23">
        <v>1</v>
      </c>
      <c r="K6" s="77">
        <v>3</v>
      </c>
      <c r="L6" s="77">
        <v>0</v>
      </c>
      <c r="M6" s="23">
        <v>4</v>
      </c>
      <c r="N6" s="23">
        <v>0</v>
      </c>
      <c r="O6" s="77">
        <v>3</v>
      </c>
      <c r="P6" s="77">
        <v>1</v>
      </c>
      <c r="Q6" s="23">
        <v>4</v>
      </c>
      <c r="R6" s="23">
        <v>1</v>
      </c>
      <c r="S6" s="77">
        <v>3</v>
      </c>
      <c r="T6" s="78">
        <v>0</v>
      </c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2:30" ht="20.25" customHeight="1">
      <c r="B7" s="80" t="s">
        <v>34</v>
      </c>
      <c r="C7" s="50" t="s">
        <v>14</v>
      </c>
      <c r="D7" s="50" t="s">
        <v>14</v>
      </c>
      <c r="E7" s="51" t="s">
        <v>14</v>
      </c>
      <c r="F7" s="51" t="s">
        <v>14</v>
      </c>
      <c r="G7" s="77">
        <v>3</v>
      </c>
      <c r="H7" s="77">
        <v>4</v>
      </c>
      <c r="I7" s="23">
        <v>1</v>
      </c>
      <c r="J7" s="23">
        <v>2</v>
      </c>
      <c r="K7" s="77">
        <v>3</v>
      </c>
      <c r="L7" s="77">
        <v>2</v>
      </c>
      <c r="M7" s="23">
        <v>1</v>
      </c>
      <c r="N7" s="23">
        <v>1</v>
      </c>
      <c r="O7" s="77">
        <v>1</v>
      </c>
      <c r="P7" s="77">
        <v>0</v>
      </c>
      <c r="Q7" s="23">
        <v>2</v>
      </c>
      <c r="R7" s="23">
        <v>2</v>
      </c>
      <c r="S7" s="77">
        <v>5</v>
      </c>
      <c r="T7" s="78">
        <v>1</v>
      </c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2:30" ht="20.25" customHeight="1">
      <c r="B8" s="80" t="s">
        <v>35</v>
      </c>
      <c r="C8" s="50" t="s">
        <v>14</v>
      </c>
      <c r="D8" s="50" t="s">
        <v>14</v>
      </c>
      <c r="E8" s="51" t="s">
        <v>14</v>
      </c>
      <c r="F8" s="51" t="s">
        <v>14</v>
      </c>
      <c r="G8" s="50" t="s">
        <v>14</v>
      </c>
      <c r="H8" s="50" t="s">
        <v>14</v>
      </c>
      <c r="I8" s="23">
        <v>2</v>
      </c>
      <c r="J8" s="23">
        <v>4</v>
      </c>
      <c r="K8" s="77">
        <v>1</v>
      </c>
      <c r="L8" s="77">
        <v>1</v>
      </c>
      <c r="M8" s="23">
        <v>2</v>
      </c>
      <c r="N8" s="23">
        <v>1</v>
      </c>
      <c r="O8" s="77">
        <v>4</v>
      </c>
      <c r="P8" s="78">
        <v>1</v>
      </c>
      <c r="Q8" s="23">
        <v>7</v>
      </c>
      <c r="R8" s="23">
        <v>0</v>
      </c>
      <c r="S8" s="77">
        <v>3</v>
      </c>
      <c r="T8" s="78">
        <v>0</v>
      </c>
      <c r="U8" s="75"/>
      <c r="V8" s="75"/>
      <c r="W8" s="75"/>
      <c r="X8" s="75"/>
      <c r="Y8" s="75"/>
      <c r="Z8" s="75"/>
      <c r="AA8" s="75"/>
      <c r="AB8" s="75"/>
      <c r="AC8" s="75"/>
      <c r="AD8" s="75"/>
    </row>
    <row r="9" spans="2:30" ht="20.25" customHeight="1">
      <c r="B9" s="80" t="s">
        <v>36</v>
      </c>
      <c r="C9" s="50" t="s">
        <v>14</v>
      </c>
      <c r="D9" s="50" t="s">
        <v>14</v>
      </c>
      <c r="E9" s="51" t="s">
        <v>14</v>
      </c>
      <c r="F9" s="51" t="s">
        <v>14</v>
      </c>
      <c r="G9" s="50" t="s">
        <v>14</v>
      </c>
      <c r="H9" s="50" t="s">
        <v>14</v>
      </c>
      <c r="I9" s="51" t="s">
        <v>14</v>
      </c>
      <c r="J9" s="51" t="s">
        <v>14</v>
      </c>
      <c r="K9" s="77">
        <v>6</v>
      </c>
      <c r="L9" s="77">
        <v>1</v>
      </c>
      <c r="M9" s="23">
        <v>2</v>
      </c>
      <c r="N9" s="23">
        <v>0</v>
      </c>
      <c r="O9" s="77">
        <v>2</v>
      </c>
      <c r="P9" s="77">
        <v>1</v>
      </c>
      <c r="Q9" s="23">
        <v>4</v>
      </c>
      <c r="R9" s="23">
        <v>1</v>
      </c>
      <c r="S9" s="77">
        <v>8</v>
      </c>
      <c r="T9" s="78">
        <v>1</v>
      </c>
      <c r="U9" s="75"/>
      <c r="V9" s="75"/>
      <c r="W9" s="75"/>
      <c r="X9" s="75"/>
      <c r="Y9" s="75"/>
      <c r="Z9" s="75"/>
      <c r="AA9" s="75"/>
      <c r="AB9" s="75"/>
      <c r="AC9" s="75"/>
      <c r="AD9" s="75"/>
    </row>
    <row r="10" spans="2:30" ht="20.25" customHeight="1">
      <c r="B10" s="81" t="s">
        <v>37</v>
      </c>
      <c r="C10" s="50" t="s">
        <v>14</v>
      </c>
      <c r="D10" s="50" t="s">
        <v>14</v>
      </c>
      <c r="E10" s="51" t="s">
        <v>14</v>
      </c>
      <c r="F10" s="51" t="s">
        <v>14</v>
      </c>
      <c r="G10" s="50" t="s">
        <v>14</v>
      </c>
      <c r="H10" s="50" t="s">
        <v>14</v>
      </c>
      <c r="I10" s="51" t="s">
        <v>14</v>
      </c>
      <c r="J10" s="51" t="s">
        <v>14</v>
      </c>
      <c r="K10" s="50" t="s">
        <v>14</v>
      </c>
      <c r="L10" s="50" t="s">
        <v>14</v>
      </c>
      <c r="M10" s="23">
        <v>1</v>
      </c>
      <c r="N10" s="23">
        <v>4</v>
      </c>
      <c r="O10" s="77">
        <v>2</v>
      </c>
      <c r="P10" s="77">
        <v>2</v>
      </c>
      <c r="Q10" s="23">
        <v>0</v>
      </c>
      <c r="R10" s="23">
        <v>2</v>
      </c>
      <c r="S10" s="77">
        <v>1</v>
      </c>
      <c r="T10" s="78">
        <v>2</v>
      </c>
      <c r="U10" s="75"/>
      <c r="V10" s="75"/>
      <c r="W10" s="75"/>
      <c r="X10" s="75"/>
      <c r="Y10" s="75"/>
      <c r="Z10" s="75"/>
      <c r="AA10" s="75"/>
      <c r="AB10" s="75"/>
      <c r="AC10" s="75"/>
      <c r="AD10" s="75"/>
    </row>
    <row r="11" spans="2:30" ht="20.25" customHeight="1">
      <c r="B11" s="80" t="s">
        <v>38</v>
      </c>
      <c r="C11" s="50" t="s">
        <v>14</v>
      </c>
      <c r="D11" s="50" t="s">
        <v>14</v>
      </c>
      <c r="E11" s="51" t="s">
        <v>14</v>
      </c>
      <c r="F11" s="51" t="s">
        <v>14</v>
      </c>
      <c r="G11" s="50" t="s">
        <v>14</v>
      </c>
      <c r="H11" s="50" t="s">
        <v>14</v>
      </c>
      <c r="I11" s="51" t="s">
        <v>14</v>
      </c>
      <c r="J11" s="51" t="s">
        <v>14</v>
      </c>
      <c r="K11" s="50" t="s">
        <v>14</v>
      </c>
      <c r="L11" s="50" t="s">
        <v>14</v>
      </c>
      <c r="M11" s="51" t="s">
        <v>14</v>
      </c>
      <c r="N11" s="51" t="s">
        <v>14</v>
      </c>
      <c r="O11" s="77">
        <v>2</v>
      </c>
      <c r="P11" s="77">
        <v>3</v>
      </c>
      <c r="Q11" s="23">
        <v>4</v>
      </c>
      <c r="R11" s="23">
        <v>0</v>
      </c>
      <c r="S11" s="77">
        <v>6</v>
      </c>
      <c r="T11" s="78">
        <v>3</v>
      </c>
      <c r="U11" s="75"/>
      <c r="V11" s="75"/>
      <c r="W11" s="75"/>
      <c r="X11" s="75"/>
      <c r="Y11" s="75"/>
      <c r="Z11" s="75"/>
      <c r="AA11" s="75"/>
      <c r="AB11" s="75"/>
      <c r="AC11" s="75"/>
      <c r="AD11" s="75"/>
    </row>
    <row r="12" spans="2:30" ht="20.25" customHeight="1">
      <c r="B12" s="80" t="s">
        <v>39</v>
      </c>
      <c r="C12" s="50" t="s">
        <v>14</v>
      </c>
      <c r="D12" s="50" t="s">
        <v>14</v>
      </c>
      <c r="E12" s="51" t="s">
        <v>14</v>
      </c>
      <c r="F12" s="51" t="s">
        <v>14</v>
      </c>
      <c r="G12" s="50" t="s">
        <v>14</v>
      </c>
      <c r="H12" s="50" t="s">
        <v>14</v>
      </c>
      <c r="I12" s="51" t="s">
        <v>14</v>
      </c>
      <c r="J12" s="51" t="s">
        <v>14</v>
      </c>
      <c r="K12" s="50" t="s">
        <v>14</v>
      </c>
      <c r="L12" s="50" t="s">
        <v>14</v>
      </c>
      <c r="M12" s="51" t="s">
        <v>14</v>
      </c>
      <c r="N12" s="51" t="s">
        <v>14</v>
      </c>
      <c r="O12" s="50" t="s">
        <v>14</v>
      </c>
      <c r="P12" s="50" t="s">
        <v>14</v>
      </c>
      <c r="Q12" s="23">
        <v>1</v>
      </c>
      <c r="R12" s="23">
        <v>0</v>
      </c>
      <c r="S12" s="77">
        <v>5</v>
      </c>
      <c r="T12" s="78">
        <v>0</v>
      </c>
      <c r="U12" s="75"/>
      <c r="V12" s="75"/>
      <c r="W12" s="75"/>
      <c r="X12" s="75"/>
      <c r="Y12" s="75"/>
      <c r="Z12" s="75"/>
      <c r="AA12" s="75"/>
      <c r="AB12" s="75"/>
      <c r="AC12" s="75"/>
      <c r="AD12" s="75"/>
    </row>
    <row r="13" spans="2:30" ht="20.25" customHeight="1">
      <c r="B13" s="80" t="s">
        <v>40</v>
      </c>
      <c r="C13" s="50" t="s">
        <v>14</v>
      </c>
      <c r="D13" s="50" t="s">
        <v>14</v>
      </c>
      <c r="E13" s="51" t="s">
        <v>14</v>
      </c>
      <c r="F13" s="51" t="s">
        <v>14</v>
      </c>
      <c r="G13" s="50" t="s">
        <v>14</v>
      </c>
      <c r="H13" s="50" t="s">
        <v>14</v>
      </c>
      <c r="I13" s="51" t="s">
        <v>14</v>
      </c>
      <c r="J13" s="51" t="s">
        <v>14</v>
      </c>
      <c r="K13" s="50" t="s">
        <v>14</v>
      </c>
      <c r="L13" s="50" t="s">
        <v>14</v>
      </c>
      <c r="M13" s="51" t="s">
        <v>14</v>
      </c>
      <c r="N13" s="51" t="s">
        <v>14</v>
      </c>
      <c r="O13" s="50" t="s">
        <v>14</v>
      </c>
      <c r="P13" s="50" t="s">
        <v>14</v>
      </c>
      <c r="Q13" s="51" t="s">
        <v>14</v>
      </c>
      <c r="R13" s="51" t="s">
        <v>14</v>
      </c>
      <c r="S13" s="77">
        <v>1</v>
      </c>
      <c r="T13" s="77">
        <v>1</v>
      </c>
      <c r="U13" s="75"/>
      <c r="V13" s="75"/>
      <c r="W13" s="75"/>
      <c r="X13" s="75"/>
      <c r="Y13" s="75"/>
      <c r="Z13" s="75"/>
      <c r="AA13" s="75"/>
      <c r="AB13" s="75"/>
      <c r="AC13" s="75"/>
      <c r="AD13" s="75"/>
    </row>
    <row r="14" spans="2:30" ht="20.25" customHeight="1" thickBot="1">
      <c r="B14" s="82" t="s">
        <v>41</v>
      </c>
      <c r="C14" s="52" t="s">
        <v>14</v>
      </c>
      <c r="D14" s="52" t="s">
        <v>14</v>
      </c>
      <c r="E14" s="53" t="s">
        <v>14</v>
      </c>
      <c r="F14" s="53" t="s">
        <v>14</v>
      </c>
      <c r="G14" s="52" t="s">
        <v>14</v>
      </c>
      <c r="H14" s="52" t="s">
        <v>14</v>
      </c>
      <c r="I14" s="53" t="s">
        <v>14</v>
      </c>
      <c r="J14" s="53" t="s">
        <v>14</v>
      </c>
      <c r="K14" s="52" t="s">
        <v>14</v>
      </c>
      <c r="L14" s="52" t="s">
        <v>14</v>
      </c>
      <c r="M14" s="53" t="s">
        <v>14</v>
      </c>
      <c r="N14" s="53" t="s">
        <v>14</v>
      </c>
      <c r="O14" s="52" t="s">
        <v>14</v>
      </c>
      <c r="P14" s="52" t="s">
        <v>14</v>
      </c>
      <c r="Q14" s="53" t="s">
        <v>14</v>
      </c>
      <c r="R14" s="53" t="s">
        <v>14</v>
      </c>
      <c r="S14" s="52" t="s">
        <v>14</v>
      </c>
      <c r="T14" s="79" t="s">
        <v>14</v>
      </c>
      <c r="U14" s="75"/>
      <c r="V14" s="75"/>
      <c r="W14" s="75"/>
      <c r="X14" s="75"/>
      <c r="Y14" s="75"/>
      <c r="Z14" s="75"/>
      <c r="AA14" s="75"/>
      <c r="AB14" s="75"/>
      <c r="AC14" s="75"/>
      <c r="AD14" s="75"/>
    </row>
    <row r="15" spans="2:30" ht="20.25" customHeight="1">
      <c r="B15" s="76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75"/>
      <c r="X15" s="75"/>
      <c r="Y15" s="75"/>
      <c r="Z15" s="75"/>
      <c r="AA15" s="75"/>
      <c r="AB15" s="75"/>
      <c r="AC15" s="75"/>
      <c r="AD15" s="75"/>
    </row>
    <row r="16" spans="2:30" s="54" customFormat="1" ht="20.25" customHeight="1">
      <c r="B16" s="76"/>
      <c r="Y16" s="75"/>
      <c r="Z16" s="75"/>
      <c r="AA16" s="75"/>
      <c r="AB16" s="75"/>
      <c r="AC16" s="75"/>
      <c r="AD16" s="75"/>
    </row>
    <row r="17" spans="2:30" ht="20.25" customHeight="1">
      <c r="B17" s="76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75"/>
      <c r="AB17" s="75"/>
      <c r="AC17" s="75"/>
      <c r="AD17" s="75"/>
    </row>
    <row r="18" spans="2:30" ht="20.25" customHeight="1">
      <c r="B18" s="76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75"/>
      <c r="AD18" s="75"/>
    </row>
    <row r="19" spans="2:30" ht="20.25" customHeight="1">
      <c r="B19" s="76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</row>
    <row r="21" ht="20.25" customHeight="1">
      <c r="C21" s="5"/>
    </row>
    <row r="22" ht="20.25" customHeight="1">
      <c r="C22" s="5"/>
    </row>
    <row r="55" ht="20.25" customHeight="1">
      <c r="AH55" s="25"/>
    </row>
    <row r="56" ht="20.25" customHeight="1">
      <c r="AH56" s="25"/>
    </row>
  </sheetData>
  <sheetProtection sheet="1" objects="1" scenarios="1"/>
  <mergeCells count="15">
    <mergeCell ref="B2:C2"/>
    <mergeCell ref="E5:F5"/>
    <mergeCell ref="C5:D5"/>
    <mergeCell ref="Q5:R5"/>
    <mergeCell ref="O5:P5"/>
    <mergeCell ref="M5:N5"/>
    <mergeCell ref="K5:L5"/>
    <mergeCell ref="I5:J5"/>
    <mergeCell ref="G5:H5"/>
    <mergeCell ref="AC5:AD5"/>
    <mergeCell ref="AA5:AB5"/>
    <mergeCell ref="Y5:Z5"/>
    <mergeCell ref="W5:X5"/>
    <mergeCell ref="U5:V5"/>
    <mergeCell ref="S5:T5"/>
  </mergeCells>
  <printOptions/>
  <pageMargins left="0.24" right="0.2" top="0.75" bottom="0.75" header="0.3" footer="0.3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AH88"/>
  <sheetViews>
    <sheetView zoomScale="72" zoomScaleNormal="72" zoomScalePageLayoutView="0" workbookViewId="0" topLeftCell="A1">
      <selection activeCell="B2" sqref="B2:K13"/>
    </sheetView>
  </sheetViews>
  <sheetFormatPr defaultColWidth="5.7109375" defaultRowHeight="15.75" customHeight="1"/>
  <cols>
    <col min="1" max="1" width="5.7109375" style="0" customWidth="1"/>
    <col min="2" max="2" width="13.421875" style="0" customWidth="1"/>
    <col min="3" max="11" width="13.00390625" style="0" customWidth="1"/>
    <col min="12" max="13" width="5.7109375" style="0" customWidth="1"/>
    <col min="14" max="14" width="8.57421875" style="0" customWidth="1"/>
    <col min="15" max="15" width="9.421875" style="0" customWidth="1"/>
    <col min="16" max="16" width="10.57421875" style="0" customWidth="1"/>
    <col min="17" max="17" width="8.00390625" style="0" customWidth="1"/>
  </cols>
  <sheetData>
    <row r="2" spans="2:11" ht="15.75" customHeight="1">
      <c r="B2" s="94">
        <f>Match!B3</f>
        <v>0</v>
      </c>
      <c r="C2" s="94"/>
      <c r="D2" s="94"/>
      <c r="E2" s="94"/>
      <c r="F2" s="94"/>
      <c r="G2" s="94"/>
      <c r="H2" s="94"/>
      <c r="I2" s="94"/>
      <c r="J2" s="94"/>
      <c r="K2" s="94"/>
    </row>
    <row r="4" spans="2:23" ht="15.75" customHeight="1">
      <c r="B4" s="9" t="s">
        <v>15</v>
      </c>
      <c r="C4" s="9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 t="s">
        <v>21</v>
      </c>
      <c r="I4" s="9" t="s">
        <v>22</v>
      </c>
      <c r="J4" s="9" t="s">
        <v>23</v>
      </c>
      <c r="K4" s="9" t="s">
        <v>24</v>
      </c>
      <c r="L4" s="18"/>
      <c r="N4" s="93" t="s">
        <v>20</v>
      </c>
      <c r="O4" s="93"/>
      <c r="P4" s="93" t="s">
        <v>21</v>
      </c>
      <c r="Q4" s="93"/>
      <c r="R4" s="93" t="s">
        <v>17</v>
      </c>
      <c r="S4" s="93"/>
      <c r="T4" s="93" t="s">
        <v>18</v>
      </c>
      <c r="U4" s="93"/>
      <c r="V4" s="93" t="s">
        <v>19</v>
      </c>
      <c r="W4" s="93"/>
    </row>
    <row r="5" spans="2:23" ht="15.75" customHeight="1">
      <c r="B5" s="4" t="str">
        <f>Match!B6</f>
        <v>橋頭堡</v>
      </c>
      <c r="C5" s="11">
        <f>Match!$D$2-1-Calculation!J5-Calculation!K5</f>
        <v>8</v>
      </c>
      <c r="D5" s="36">
        <f>AE24+AE40</f>
        <v>6</v>
      </c>
      <c r="E5" s="36">
        <f>AF24+AF40-J5-K5</f>
        <v>1</v>
      </c>
      <c r="F5" s="36">
        <f>C5-D5-E5</f>
        <v>1</v>
      </c>
      <c r="G5" s="36">
        <f>N5+O5</f>
        <v>22</v>
      </c>
      <c r="H5" s="36">
        <f>P5+Q5</f>
        <v>5</v>
      </c>
      <c r="I5" s="37">
        <f>D5*3+E5</f>
        <v>19</v>
      </c>
      <c r="J5" s="22">
        <f>AH57/2</f>
        <v>0</v>
      </c>
      <c r="K5" s="22">
        <f>AH74/2</f>
        <v>0</v>
      </c>
      <c r="L5" s="8"/>
      <c r="M5" s="4" t="s">
        <v>0</v>
      </c>
      <c r="N5" s="22">
        <f>SUM(Match!E6,Match!G6,Match!I6,Match!K6,Match!M6,Match!O6,Match!Q6,Match!S6,Match!U6,Match!W6,Match!Y6,Match!AA6,Match!AC6)</f>
        <v>22</v>
      </c>
      <c r="O5" s="22">
        <f>D21</f>
        <v>0</v>
      </c>
      <c r="P5" s="22">
        <f>SUM(Match!F6,Match!H6,Match!J6,Match!L6,Match!N6,Match!P6,Match!R6,Match!T6,Match!V6,Match!X6,Match!Z6,Match!AB6,Match!AD6)</f>
        <v>5</v>
      </c>
      <c r="Q5" s="22">
        <f>C21</f>
        <v>0</v>
      </c>
      <c r="R5" s="22">
        <f>AE24</f>
        <v>6</v>
      </c>
      <c r="S5" s="22">
        <f>AE40</f>
        <v>0</v>
      </c>
      <c r="T5" s="22">
        <f>AF24</f>
        <v>1</v>
      </c>
      <c r="U5" s="22">
        <f>AF40</f>
        <v>0</v>
      </c>
      <c r="V5" s="22"/>
      <c r="W5" s="22"/>
    </row>
    <row r="6" spans="2:27" s="35" customFormat="1" ht="15.75" customHeight="1">
      <c r="B6" s="4" t="str">
        <f>Match!B7</f>
        <v>榮冠</v>
      </c>
      <c r="C6" s="11">
        <f>Match!$D$2-1-Calculation!J6-Calculation!K6</f>
        <v>8</v>
      </c>
      <c r="D6" s="38">
        <f>AE25+AE41</f>
        <v>3</v>
      </c>
      <c r="E6" s="36">
        <f aca="true" t="shared" si="0" ref="E6:E13">AF25+AF41-J6-K6</f>
        <v>3</v>
      </c>
      <c r="F6" s="36">
        <f aca="true" t="shared" si="1" ref="F6:F13">C6-D6-E6</f>
        <v>2</v>
      </c>
      <c r="G6" s="36">
        <f aca="true" t="shared" si="2" ref="G6:G13">N6+O6</f>
        <v>16</v>
      </c>
      <c r="H6" s="36">
        <f aca="true" t="shared" si="3" ref="H6:H13">P6+Q6</f>
        <v>12</v>
      </c>
      <c r="I6" s="37">
        <f aca="true" t="shared" si="4" ref="I6:I13">D6*3+E6</f>
        <v>12</v>
      </c>
      <c r="J6" s="32">
        <f>AH58/2</f>
        <v>0</v>
      </c>
      <c r="K6" s="32">
        <f aca="true" t="shared" si="5" ref="K6:K13">AH75/2</f>
        <v>0</v>
      </c>
      <c r="L6" s="33"/>
      <c r="M6" s="31" t="s">
        <v>1</v>
      </c>
      <c r="N6" s="22">
        <f>SUM(Match!E7,Match!G7,Match!I7,Match!K7,Match!M7,Match!O7,Match!Q7,Match!S7,Match!U7,Match!W7,Match!Y7,Match!AA7,Match!AC7)</f>
        <v>16</v>
      </c>
      <c r="O6" s="32">
        <f>F21</f>
        <v>0</v>
      </c>
      <c r="P6" s="32">
        <f>SUM(Match!F7,Match!H7,Match!J7,Match!L7,Match!N7,Match!P7,Match!R7,Match!T7,Match!V7,Match!X7,Match!Z7,Match!AB7,Match!AD7)</f>
        <v>12</v>
      </c>
      <c r="Q6" s="32">
        <f>E21</f>
        <v>0</v>
      </c>
      <c r="R6" s="22">
        <f aca="true" t="shared" si="6" ref="R6:R13">AE25</f>
        <v>3</v>
      </c>
      <c r="S6" s="22">
        <f aca="true" t="shared" si="7" ref="S6:S13">AE41</f>
        <v>0</v>
      </c>
      <c r="T6" s="22">
        <f aca="true" t="shared" si="8" ref="T6:T13">AF25</f>
        <v>2</v>
      </c>
      <c r="U6" s="22">
        <f aca="true" t="shared" si="9" ref="U6:U13">AF41</f>
        <v>1</v>
      </c>
      <c r="V6" s="32"/>
      <c r="W6" s="32"/>
      <c r="Y6"/>
      <c r="AA6"/>
    </row>
    <row r="7" spans="2:23" ht="15.75" customHeight="1">
      <c r="B7" s="4" t="str">
        <f>Match!B8</f>
        <v>銀河</v>
      </c>
      <c r="C7" s="11">
        <f>Match!$D$2-1-Calculation!J7-Calculation!K7</f>
        <v>8</v>
      </c>
      <c r="D7" s="36">
        <f aca="true" t="shared" si="10" ref="D7:D13">AE26+AE42</f>
        <v>6</v>
      </c>
      <c r="E7" s="36">
        <f t="shared" si="0"/>
        <v>1</v>
      </c>
      <c r="F7" s="36">
        <f t="shared" si="1"/>
        <v>1</v>
      </c>
      <c r="G7" s="36">
        <f t="shared" si="2"/>
        <v>25</v>
      </c>
      <c r="H7" s="36">
        <f t="shared" si="3"/>
        <v>11</v>
      </c>
      <c r="I7" s="37">
        <f t="shared" si="4"/>
        <v>19</v>
      </c>
      <c r="J7" s="22">
        <f aca="true" t="shared" si="11" ref="J7:J13">AH59/2</f>
        <v>0</v>
      </c>
      <c r="K7" s="22">
        <f t="shared" si="5"/>
        <v>0</v>
      </c>
      <c r="L7" s="5"/>
      <c r="M7" s="4" t="s">
        <v>2</v>
      </c>
      <c r="N7" s="22">
        <f>SUM(Match!E8,Match!G8,Match!I8,Match!K8,Match!M8,Match!O8,Match!Q8,Match!S8,Match!U8,Match!W8,Match!Y8,Match!AA8,Match!AC8)</f>
        <v>19</v>
      </c>
      <c r="O7" s="22">
        <f>H21</f>
        <v>6</v>
      </c>
      <c r="P7" s="22">
        <f>SUM(Match!F8,Match!H8,Match!J8,Match!L8,Match!N8,Match!P8,Match!R8,Match!T8,Match!V8,Match!X8,Match!Z8,Match!AB8,Match!AD8)</f>
        <v>7</v>
      </c>
      <c r="Q7" s="22">
        <f>G21</f>
        <v>4</v>
      </c>
      <c r="R7" s="22">
        <f t="shared" si="6"/>
        <v>4</v>
      </c>
      <c r="S7" s="22">
        <f t="shared" si="7"/>
        <v>2</v>
      </c>
      <c r="T7" s="22">
        <f t="shared" si="8"/>
        <v>1</v>
      </c>
      <c r="U7" s="22">
        <f t="shared" si="9"/>
        <v>0</v>
      </c>
      <c r="V7" s="22"/>
      <c r="W7" s="22"/>
    </row>
    <row r="8" spans="2:27" s="35" customFormat="1" ht="15.75" customHeight="1">
      <c r="B8" s="4" t="str">
        <f>Match!B9</f>
        <v>瑞通</v>
      </c>
      <c r="C8" s="11">
        <f>Match!$D$2-1-Calculation!J8-Calculation!K8</f>
        <v>8</v>
      </c>
      <c r="D8" s="38">
        <f t="shared" si="10"/>
        <v>7</v>
      </c>
      <c r="E8" s="36">
        <f t="shared" si="0"/>
        <v>0</v>
      </c>
      <c r="F8" s="36">
        <f t="shared" si="1"/>
        <v>1</v>
      </c>
      <c r="G8" s="36">
        <f t="shared" si="2"/>
        <v>29</v>
      </c>
      <c r="H8" s="36">
        <f t="shared" si="3"/>
        <v>11</v>
      </c>
      <c r="I8" s="37">
        <f t="shared" si="4"/>
        <v>21</v>
      </c>
      <c r="J8" s="32">
        <f t="shared" si="11"/>
        <v>0</v>
      </c>
      <c r="K8" s="32">
        <f t="shared" si="5"/>
        <v>0</v>
      </c>
      <c r="L8" s="34"/>
      <c r="M8" s="31" t="s">
        <v>3</v>
      </c>
      <c r="N8" s="22">
        <f>SUM(Match!E9,Match!G9,Match!I9,Match!K9,Match!M9,Match!O9,Match!Q9,Match!S9,Match!U9,Match!W9,Match!Y9,Match!AA9,Match!AC9)</f>
        <v>22</v>
      </c>
      <c r="O8" s="32">
        <f>J21</f>
        <v>7</v>
      </c>
      <c r="P8" s="32">
        <f>SUM(Match!F9,Match!H9,Match!J9,Match!L9,Match!N9,Match!P9,Match!R9,Match!T9,Match!V9,Match!X9,Match!Z9,Match!AB9,Match!AD9)</f>
        <v>4</v>
      </c>
      <c r="Q8" s="32">
        <f>I21</f>
        <v>7</v>
      </c>
      <c r="R8" s="22">
        <f t="shared" si="6"/>
        <v>5</v>
      </c>
      <c r="S8" s="22">
        <f t="shared" si="7"/>
        <v>2</v>
      </c>
      <c r="T8" s="22">
        <f t="shared" si="8"/>
        <v>0</v>
      </c>
      <c r="U8" s="22">
        <f t="shared" si="9"/>
        <v>0</v>
      </c>
      <c r="V8" s="32"/>
      <c r="W8" s="32"/>
      <c r="Y8"/>
      <c r="AA8"/>
    </row>
    <row r="9" spans="2:23" ht="15.75" customHeight="1">
      <c r="B9" s="4" t="str">
        <f>Match!B10</f>
        <v>祖記1897</v>
      </c>
      <c r="C9" s="11">
        <f>Match!$D$2-1-Calculation!J9-Calculation!K9</f>
        <v>8</v>
      </c>
      <c r="D9" s="36">
        <f t="shared" si="10"/>
        <v>0</v>
      </c>
      <c r="E9" s="36">
        <f t="shared" si="0"/>
        <v>2</v>
      </c>
      <c r="F9" s="36">
        <f t="shared" si="1"/>
        <v>6</v>
      </c>
      <c r="G9" s="36">
        <f t="shared" si="2"/>
        <v>8</v>
      </c>
      <c r="H9" s="36">
        <f t="shared" si="3"/>
        <v>23</v>
      </c>
      <c r="I9" s="37">
        <f t="shared" si="4"/>
        <v>2</v>
      </c>
      <c r="J9" s="22">
        <f t="shared" si="11"/>
        <v>0</v>
      </c>
      <c r="K9" s="22">
        <f t="shared" si="5"/>
        <v>0</v>
      </c>
      <c r="L9" s="14"/>
      <c r="M9" s="4" t="s">
        <v>4</v>
      </c>
      <c r="N9" s="22">
        <f>SUM(Match!E10,Match!G10,Match!I10,Match!K10,Match!M10,Match!O10,Match!Q10,Match!S10,Match!U10,Match!W10,Match!Y10,Match!AA10,Match!AC10)</f>
        <v>4</v>
      </c>
      <c r="O9" s="22">
        <f>L21</f>
        <v>4</v>
      </c>
      <c r="P9" s="22">
        <f>SUM(Match!F10,Match!H10,Match!J10,Match!L10,Match!N10,Match!P10,Match!R10,Match!T10,Match!V10,Match!X10,Match!Z10,Match!AB10,Match!AD10)</f>
        <v>10</v>
      </c>
      <c r="Q9" s="22">
        <f>K21</f>
        <v>13</v>
      </c>
      <c r="R9" s="22">
        <f t="shared" si="6"/>
        <v>0</v>
      </c>
      <c r="S9" s="22">
        <f t="shared" si="7"/>
        <v>0</v>
      </c>
      <c r="T9" s="22">
        <f t="shared" si="8"/>
        <v>1</v>
      </c>
      <c r="U9" s="22">
        <f t="shared" si="9"/>
        <v>1</v>
      </c>
      <c r="V9" s="22"/>
      <c r="W9" s="22"/>
    </row>
    <row r="10" spans="2:27" s="35" customFormat="1" ht="15.75" customHeight="1">
      <c r="B10" s="4" t="str">
        <f>Match!B11</f>
        <v>興隆五金</v>
      </c>
      <c r="C10" s="11">
        <f>Match!$D$2-1-Calculation!J10-Calculation!K10</f>
        <v>8</v>
      </c>
      <c r="D10" s="38">
        <f t="shared" si="10"/>
        <v>3</v>
      </c>
      <c r="E10" s="36">
        <f t="shared" si="0"/>
        <v>1</v>
      </c>
      <c r="F10" s="36">
        <f t="shared" si="1"/>
        <v>4</v>
      </c>
      <c r="G10" s="36">
        <f t="shared" si="2"/>
        <v>18</v>
      </c>
      <c r="H10" s="36">
        <f t="shared" si="3"/>
        <v>16</v>
      </c>
      <c r="I10" s="37">
        <f t="shared" si="4"/>
        <v>10</v>
      </c>
      <c r="J10" s="32">
        <f t="shared" si="11"/>
        <v>0</v>
      </c>
      <c r="K10" s="32">
        <f t="shared" si="5"/>
        <v>0</v>
      </c>
      <c r="L10" s="34"/>
      <c r="M10" s="31" t="s">
        <v>5</v>
      </c>
      <c r="N10" s="22">
        <f>SUM(Match!E11,Match!G11,Match!I11,Match!K11,Match!M11,Match!O11,Match!Q11,Match!S11,Match!U11,Match!W11,Match!Y11,Match!AA11,Match!AC11)</f>
        <v>12</v>
      </c>
      <c r="O10" s="32">
        <f>N21</f>
        <v>6</v>
      </c>
      <c r="P10" s="32">
        <f>SUM(Match!F11,Match!H11,Match!J11,Match!L11,Match!N11,Match!P11,Match!R11,Match!T11,Match!V11,Match!X11,Match!Z11,Match!AB11,Match!AD11)</f>
        <v>6</v>
      </c>
      <c r="Q10" s="32">
        <f>M21</f>
        <v>10</v>
      </c>
      <c r="R10" s="22">
        <f t="shared" si="6"/>
        <v>2</v>
      </c>
      <c r="S10" s="22">
        <f t="shared" si="7"/>
        <v>1</v>
      </c>
      <c r="T10" s="22">
        <f t="shared" si="8"/>
        <v>0</v>
      </c>
      <c r="U10" s="22">
        <f t="shared" si="9"/>
        <v>1</v>
      </c>
      <c r="V10" s="32"/>
      <c r="W10" s="32"/>
      <c r="Y10"/>
      <c r="AA10"/>
    </row>
    <row r="11" spans="2:23" ht="15.75" customHeight="1">
      <c r="B11" s="4" t="str">
        <f>Match!B12</f>
        <v>車連</v>
      </c>
      <c r="C11" s="11">
        <f>Match!$D$2-1-Calculation!J11-Calculation!K11</f>
        <v>8</v>
      </c>
      <c r="D11" s="36">
        <f t="shared" si="10"/>
        <v>3</v>
      </c>
      <c r="E11" s="36">
        <f t="shared" si="0"/>
        <v>1</v>
      </c>
      <c r="F11" s="36">
        <f t="shared" si="1"/>
        <v>4</v>
      </c>
      <c r="G11" s="36">
        <f t="shared" si="2"/>
        <v>14</v>
      </c>
      <c r="H11" s="36">
        <f t="shared" si="3"/>
        <v>14</v>
      </c>
      <c r="I11" s="37">
        <f t="shared" si="4"/>
        <v>10</v>
      </c>
      <c r="J11" s="22">
        <f t="shared" si="11"/>
        <v>0</v>
      </c>
      <c r="K11" s="22">
        <f t="shared" si="5"/>
        <v>0</v>
      </c>
      <c r="L11" s="14"/>
      <c r="M11" s="4" t="s">
        <v>6</v>
      </c>
      <c r="N11" s="22">
        <f>SUM(Match!E12,Match!G12,Match!I12,Match!K12,Match!M12,Match!O12,Match!Q12,Match!S12,Match!U12,Match!W12,Match!Y12,Match!AA12,Match!AC12)</f>
        <v>6</v>
      </c>
      <c r="O11" s="22">
        <f>P21</f>
        <v>8</v>
      </c>
      <c r="P11" s="22">
        <f>SUM(Match!F12,Match!H12,Match!J12,Match!L12,Match!N12,Match!P12,Match!R12,Match!T12,Match!V12,Match!X12,Match!Z12,Match!AB12,Match!AD12)</f>
        <v>0</v>
      </c>
      <c r="Q11" s="22">
        <f>O21</f>
        <v>14</v>
      </c>
      <c r="R11" s="22">
        <f t="shared" si="6"/>
        <v>2</v>
      </c>
      <c r="S11" s="22">
        <f t="shared" si="7"/>
        <v>1</v>
      </c>
      <c r="T11" s="22">
        <f t="shared" si="8"/>
        <v>0</v>
      </c>
      <c r="U11" s="22">
        <f t="shared" si="9"/>
        <v>1</v>
      </c>
      <c r="V11" s="22"/>
      <c r="W11" s="22"/>
    </row>
    <row r="12" spans="2:27" s="35" customFormat="1" ht="15.75" customHeight="1">
      <c r="B12" s="4" t="str">
        <f>Match!B13</f>
        <v>科聯</v>
      </c>
      <c r="C12" s="11">
        <f>Match!$D$2-1-Calculation!J12-Calculation!K12</f>
        <v>8</v>
      </c>
      <c r="D12" s="38">
        <f t="shared" si="10"/>
        <v>1</v>
      </c>
      <c r="E12" s="36">
        <f t="shared" si="0"/>
        <v>2</v>
      </c>
      <c r="F12" s="36">
        <f t="shared" si="1"/>
        <v>5</v>
      </c>
      <c r="G12" s="36">
        <f t="shared" si="2"/>
        <v>7</v>
      </c>
      <c r="H12" s="36">
        <f t="shared" si="3"/>
        <v>23</v>
      </c>
      <c r="I12" s="37">
        <f t="shared" si="4"/>
        <v>5</v>
      </c>
      <c r="J12" s="32">
        <f t="shared" si="11"/>
        <v>0</v>
      </c>
      <c r="K12" s="32">
        <f t="shared" si="5"/>
        <v>0</v>
      </c>
      <c r="L12" s="34"/>
      <c r="M12" s="31" t="s">
        <v>7</v>
      </c>
      <c r="N12" s="22">
        <f>SUM(Match!E13,Match!G13,Match!I13,Match!K13,Match!M13,Match!O13,Match!Q13,Match!S13,Match!U13,Match!W13,Match!Y13,Match!AA13,Match!AC13)</f>
        <v>1</v>
      </c>
      <c r="O12" s="32">
        <f>R21</f>
        <v>6</v>
      </c>
      <c r="P12" s="32">
        <f>SUM(Match!F13,Match!H13,Match!J13,Match!L13,Match!N13,Match!P13,Match!R13,Match!T13,Match!V13,Match!X13,Match!Z13,Match!AB13,Match!AD13)</f>
        <v>1</v>
      </c>
      <c r="Q12" s="32">
        <f>Q21</f>
        <v>22</v>
      </c>
      <c r="R12" s="22">
        <f t="shared" si="6"/>
        <v>0</v>
      </c>
      <c r="S12" s="22">
        <f t="shared" si="7"/>
        <v>1</v>
      </c>
      <c r="T12" s="22">
        <f t="shared" si="8"/>
        <v>1</v>
      </c>
      <c r="U12" s="22">
        <f t="shared" si="9"/>
        <v>1</v>
      </c>
      <c r="V12" s="32"/>
      <c r="W12" s="32"/>
      <c r="Y12"/>
      <c r="AA12"/>
    </row>
    <row r="13" spans="2:23" ht="15.75" customHeight="1">
      <c r="B13" s="4" t="str">
        <f>Match!B14</f>
        <v>月巴米且</v>
      </c>
      <c r="C13" s="11">
        <f>Match!$D$2-1-Calculation!J13-Calculation!K13</f>
        <v>8</v>
      </c>
      <c r="D13" s="36">
        <f t="shared" si="10"/>
        <v>1</v>
      </c>
      <c r="E13" s="36">
        <f t="shared" si="0"/>
        <v>1</v>
      </c>
      <c r="F13" s="36">
        <f t="shared" si="1"/>
        <v>6</v>
      </c>
      <c r="G13" s="36">
        <f t="shared" si="2"/>
        <v>8</v>
      </c>
      <c r="H13" s="36">
        <f t="shared" si="3"/>
        <v>32</v>
      </c>
      <c r="I13" s="37">
        <f t="shared" si="4"/>
        <v>4</v>
      </c>
      <c r="J13" s="22">
        <f t="shared" si="11"/>
        <v>0</v>
      </c>
      <c r="K13" s="22">
        <f t="shared" si="5"/>
        <v>0</v>
      </c>
      <c r="L13" s="14"/>
      <c r="M13" s="4" t="s">
        <v>8</v>
      </c>
      <c r="N13" s="22">
        <f>SUM(Match!E14,Match!G14,Match!I14,Match!K14,Match!M14,Match!O14,Match!Q14,Match!S14,Match!U14,Match!W14,Match!Y14,Match!AA14,Match!AC14)</f>
        <v>0</v>
      </c>
      <c r="O13" s="22">
        <f>T21</f>
        <v>8</v>
      </c>
      <c r="P13" s="22">
        <f>SUM(Match!F14,Match!H14,Match!J14,Match!L14,Match!N14,Match!P14,Match!R14,Match!T14,Match!V14,Match!X14,Match!Z14,Match!AB14,Match!AD14)</f>
        <v>0</v>
      </c>
      <c r="Q13" s="22">
        <f>S21</f>
        <v>32</v>
      </c>
      <c r="R13" s="22">
        <f t="shared" si="6"/>
        <v>0</v>
      </c>
      <c r="S13" s="22">
        <f t="shared" si="7"/>
        <v>1</v>
      </c>
      <c r="T13" s="22">
        <f t="shared" si="8"/>
        <v>0</v>
      </c>
      <c r="U13" s="22">
        <f t="shared" si="9"/>
        <v>1</v>
      </c>
      <c r="V13" s="22"/>
      <c r="W13" s="22"/>
    </row>
    <row r="14" spans="2:27" s="35" customFormat="1" ht="15.75" customHeight="1">
      <c r="B14" s="31"/>
      <c r="C14" s="11"/>
      <c r="D14" s="38"/>
      <c r="E14" s="36"/>
      <c r="F14" s="36"/>
      <c r="G14" s="36"/>
      <c r="H14" s="36"/>
      <c r="I14" s="37"/>
      <c r="J14" s="32"/>
      <c r="K14" s="32"/>
      <c r="L14" s="34"/>
      <c r="M14" s="31"/>
      <c r="N14" s="22"/>
      <c r="O14" s="32"/>
      <c r="P14" s="32"/>
      <c r="Q14" s="32"/>
      <c r="R14" s="22"/>
      <c r="S14" s="22"/>
      <c r="T14" s="22"/>
      <c r="U14" s="22"/>
      <c r="V14" s="32"/>
      <c r="W14" s="32"/>
      <c r="Y14"/>
      <c r="AA14"/>
    </row>
    <row r="15" spans="2:23" ht="15.75" customHeight="1">
      <c r="B15" s="4"/>
      <c r="C15" s="11"/>
      <c r="D15" s="36"/>
      <c r="E15" s="36"/>
      <c r="F15" s="36"/>
      <c r="G15" s="36"/>
      <c r="H15" s="36"/>
      <c r="I15" s="37"/>
      <c r="J15" s="22"/>
      <c r="K15" s="22"/>
      <c r="L15" s="14"/>
      <c r="M15" s="4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2:27" s="35" customFormat="1" ht="15.75" customHeight="1">
      <c r="B16" s="31"/>
      <c r="C16" s="11"/>
      <c r="D16" s="38"/>
      <c r="E16" s="36"/>
      <c r="F16" s="36"/>
      <c r="G16" s="36"/>
      <c r="H16" s="36"/>
      <c r="I16" s="37"/>
      <c r="J16" s="32"/>
      <c r="K16" s="32"/>
      <c r="L16" s="34"/>
      <c r="M16" s="31"/>
      <c r="N16" s="22"/>
      <c r="O16" s="32"/>
      <c r="P16" s="32"/>
      <c r="Q16" s="32"/>
      <c r="R16" s="22"/>
      <c r="S16" s="22"/>
      <c r="T16" s="22"/>
      <c r="U16" s="22"/>
      <c r="V16" s="32"/>
      <c r="W16" s="32"/>
      <c r="Y16"/>
      <c r="AA16"/>
    </row>
    <row r="17" spans="2:23" ht="15.75" customHeight="1">
      <c r="B17" s="4"/>
      <c r="C17" s="11"/>
      <c r="D17" s="36"/>
      <c r="E17" s="36"/>
      <c r="F17" s="36"/>
      <c r="G17" s="36"/>
      <c r="H17" s="36"/>
      <c r="I17" s="37"/>
      <c r="J17" s="22"/>
      <c r="K17" s="22"/>
      <c r="L17" s="14"/>
      <c r="M17" s="4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2:27" s="35" customFormat="1" ht="15.75" customHeight="1">
      <c r="B18" s="31"/>
      <c r="C18" s="11"/>
      <c r="D18" s="38"/>
      <c r="E18" s="36"/>
      <c r="F18" s="36"/>
      <c r="G18" s="36"/>
      <c r="H18" s="36"/>
      <c r="I18" s="37"/>
      <c r="J18" s="32"/>
      <c r="K18" s="32"/>
      <c r="L18" s="34"/>
      <c r="M18" s="31"/>
      <c r="N18" s="22"/>
      <c r="O18" s="32"/>
      <c r="P18" s="32"/>
      <c r="Q18" s="32"/>
      <c r="R18" s="22"/>
      <c r="S18" s="22"/>
      <c r="T18" s="22"/>
      <c r="U18" s="22"/>
      <c r="V18" s="32"/>
      <c r="W18" s="32"/>
      <c r="Y18"/>
      <c r="AA18"/>
    </row>
    <row r="19" spans="2:12" ht="15.75" customHeight="1">
      <c r="B19" s="19"/>
      <c r="C19" s="14"/>
      <c r="D19" s="15"/>
      <c r="E19" s="16"/>
      <c r="F19" s="17"/>
      <c r="G19" s="15"/>
      <c r="H19" s="17"/>
      <c r="I19" s="5"/>
      <c r="J19" s="14"/>
      <c r="K19" s="14"/>
      <c r="L19" s="14"/>
    </row>
    <row r="20" spans="2:30" s="30" customFormat="1" ht="15.75" customHeight="1">
      <c r="B20" s="19"/>
      <c r="C20" s="91" t="s">
        <v>0</v>
      </c>
      <c r="D20" s="91"/>
      <c r="E20" s="91" t="s">
        <v>1</v>
      </c>
      <c r="F20" s="91"/>
      <c r="G20" s="91" t="s">
        <v>2</v>
      </c>
      <c r="H20" s="91"/>
      <c r="I20" s="91" t="s">
        <v>3</v>
      </c>
      <c r="J20" s="91"/>
      <c r="K20" s="91" t="s">
        <v>4</v>
      </c>
      <c r="L20" s="91"/>
      <c r="M20" s="92" t="s">
        <v>5</v>
      </c>
      <c r="N20" s="92"/>
      <c r="O20" s="92" t="s">
        <v>6</v>
      </c>
      <c r="P20" s="92"/>
      <c r="Q20" s="92" t="s">
        <v>7</v>
      </c>
      <c r="R20" s="92"/>
      <c r="S20" s="92" t="s">
        <v>8</v>
      </c>
      <c r="T20" s="92"/>
      <c r="U20" s="92" t="s">
        <v>9</v>
      </c>
      <c r="V20" s="92"/>
      <c r="W20" s="92" t="s">
        <v>10</v>
      </c>
      <c r="X20" s="92"/>
      <c r="Y20" s="92" t="s">
        <v>11</v>
      </c>
      <c r="Z20" s="92"/>
      <c r="AA20" s="92" t="s">
        <v>12</v>
      </c>
      <c r="AB20" s="92"/>
      <c r="AC20" s="92" t="s">
        <v>13</v>
      </c>
      <c r="AD20" s="92"/>
    </row>
    <row r="21" spans="2:30" ht="15.75" customHeight="1">
      <c r="B21" s="29" t="s">
        <v>29</v>
      </c>
      <c r="C21" s="24">
        <f>SUM(Match!C6:C19)</f>
        <v>0</v>
      </c>
      <c r="D21" s="24">
        <f>SUM(Match!D6:D19)</f>
        <v>0</v>
      </c>
      <c r="E21" s="22">
        <f>SUM(Match!E6:E19)</f>
        <v>0</v>
      </c>
      <c r="F21" s="22">
        <f>SUM(Match!F6:F19)</f>
        <v>0</v>
      </c>
      <c r="G21" s="24">
        <f>SUM(Match!G6:G19)</f>
        <v>4</v>
      </c>
      <c r="H21" s="24">
        <f>SUM(Match!H6:H19)</f>
        <v>6</v>
      </c>
      <c r="I21" s="22">
        <f>SUM(Match!I6:I19)</f>
        <v>7</v>
      </c>
      <c r="J21" s="22">
        <f>SUM(Match!J6:J19)</f>
        <v>7</v>
      </c>
      <c r="K21" s="24">
        <f>SUM(Match!K6:K19)</f>
        <v>13</v>
      </c>
      <c r="L21" s="24">
        <f>SUM(Match!L6:L19)</f>
        <v>4</v>
      </c>
      <c r="M21" s="22">
        <f>SUM(Match!M6:M19)</f>
        <v>10</v>
      </c>
      <c r="N21" s="22">
        <f>SUM(Match!N6:N19)</f>
        <v>6</v>
      </c>
      <c r="O21" s="24">
        <f>SUM(Match!O6:O19)</f>
        <v>14</v>
      </c>
      <c r="P21" s="24">
        <f>SUM(Match!P6:P19)</f>
        <v>8</v>
      </c>
      <c r="Q21" s="22">
        <f>SUM(Match!Q6:Q19)</f>
        <v>22</v>
      </c>
      <c r="R21" s="22">
        <f>SUM(Match!R6:R19)</f>
        <v>6</v>
      </c>
      <c r="S21" s="24">
        <f>SUM(Match!S6:S19)</f>
        <v>32</v>
      </c>
      <c r="T21" s="24">
        <f>SUM(Match!T6:T19)</f>
        <v>8</v>
      </c>
      <c r="U21" s="22"/>
      <c r="V21" s="22"/>
      <c r="W21" s="24"/>
      <c r="X21" s="24"/>
      <c r="Y21" s="22"/>
      <c r="Z21" s="22"/>
      <c r="AA21" s="24"/>
      <c r="AB21" s="24"/>
      <c r="AC21" s="22"/>
      <c r="AD21" s="22"/>
    </row>
    <row r="22" spans="2:30" s="28" customFormat="1" ht="15.75" customHeight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2:32" ht="15.75" customHeight="1">
      <c r="B23" s="12" t="s">
        <v>25</v>
      </c>
      <c r="C23" s="91" t="s">
        <v>0</v>
      </c>
      <c r="D23" s="91"/>
      <c r="E23" s="91" t="s">
        <v>1</v>
      </c>
      <c r="F23" s="91"/>
      <c r="G23" s="91" t="s">
        <v>2</v>
      </c>
      <c r="H23" s="91"/>
      <c r="I23" s="91" t="s">
        <v>3</v>
      </c>
      <c r="J23" s="91"/>
      <c r="K23" s="91" t="s">
        <v>4</v>
      </c>
      <c r="L23" s="91"/>
      <c r="M23" s="92" t="s">
        <v>5</v>
      </c>
      <c r="N23" s="92"/>
      <c r="O23" s="92" t="s">
        <v>6</v>
      </c>
      <c r="P23" s="92"/>
      <c r="Q23" s="92" t="s">
        <v>7</v>
      </c>
      <c r="R23" s="92"/>
      <c r="S23" s="92" t="s">
        <v>8</v>
      </c>
      <c r="T23" s="92"/>
      <c r="U23" s="92" t="s">
        <v>9</v>
      </c>
      <c r="V23" s="92"/>
      <c r="W23" s="92" t="s">
        <v>10</v>
      </c>
      <c r="X23" s="92"/>
      <c r="Y23" s="92" t="s">
        <v>11</v>
      </c>
      <c r="Z23" s="92"/>
      <c r="AA23" s="92" t="s">
        <v>12</v>
      </c>
      <c r="AB23" s="92"/>
      <c r="AC23" s="92" t="s">
        <v>13</v>
      </c>
      <c r="AD23" s="92"/>
      <c r="AE23" s="13" t="s">
        <v>27</v>
      </c>
      <c r="AF23" s="13" t="s">
        <v>28</v>
      </c>
    </row>
    <row r="24" spans="2:32" ht="15.75" customHeight="1">
      <c r="B24" s="4" t="s">
        <v>0</v>
      </c>
      <c r="C24" s="2">
        <f>IF(Match!C6&gt;Match!D6,1,0)</f>
        <v>0</v>
      </c>
      <c r="D24" s="2"/>
      <c r="E24" s="20">
        <f>IF(Match!E6&gt;Match!F6,1,0)</f>
        <v>0</v>
      </c>
      <c r="F24" s="20">
        <f>IF(Match!E6=Match!F6,1,0)</f>
        <v>1</v>
      </c>
      <c r="G24" s="2">
        <f>IF(Match!G6&gt;Match!H6,1,0)</f>
        <v>0</v>
      </c>
      <c r="H24" s="2">
        <f>IF(Match!G6=Match!H6,1,0)</f>
        <v>0</v>
      </c>
      <c r="I24" s="20">
        <f>IF(Match!I6&gt;Match!J6,1,0)</f>
        <v>1</v>
      </c>
      <c r="J24" s="20">
        <f>IF(Match!I6=Match!J6,1,0)</f>
        <v>0</v>
      </c>
      <c r="K24" s="2">
        <f>IF(Match!K6&gt;Match!L6,1,0)</f>
        <v>1</v>
      </c>
      <c r="L24" s="2">
        <f>IF(Match!K6=Match!L6,1,0)</f>
        <v>0</v>
      </c>
      <c r="M24" s="20">
        <f>IF(Match!M6&gt;Match!N6,1,0)</f>
        <v>1</v>
      </c>
      <c r="N24" s="20">
        <f>IF(Match!M6=Match!N6,1,0)</f>
        <v>0</v>
      </c>
      <c r="O24" s="2">
        <f>IF(Match!O6&gt;Match!P6,1,0)</f>
        <v>1</v>
      </c>
      <c r="P24" s="2">
        <f>IF(Match!O6=Match!P6,1,0)</f>
        <v>0</v>
      </c>
      <c r="Q24" s="20">
        <f>IF(Match!Q6&gt;Match!R6,1,0)</f>
        <v>1</v>
      </c>
      <c r="R24" s="20">
        <f>IF(Match!Q6=Match!R6,1,0)</f>
        <v>0</v>
      </c>
      <c r="S24" s="2">
        <f>IF(Match!S6&gt;Match!T6,1,0)</f>
        <v>1</v>
      </c>
      <c r="T24" s="2">
        <f>IF(Match!S6=Match!T6,1,0)</f>
        <v>0</v>
      </c>
      <c r="U24" s="20"/>
      <c r="V24" s="20"/>
      <c r="W24" s="2"/>
      <c r="X24" s="2"/>
      <c r="Y24" s="20"/>
      <c r="Z24" s="20"/>
      <c r="AA24" s="2"/>
      <c r="AB24" s="2"/>
      <c r="AC24" s="20"/>
      <c r="AD24" s="20"/>
      <c r="AE24" s="3">
        <f aca="true" t="shared" si="12" ref="AE24:AE32">C24+E24+G24+I24+K24+M24+O24+Q24+S24+U24+W24+Y24+AA24+AC24</f>
        <v>6</v>
      </c>
      <c r="AF24" s="3">
        <f aca="true" t="shared" si="13" ref="AF24:AF32">D24+F24+H24+J24+L24+N24+P24+R24+T24+V24+X24+Z24+AB24+AD24</f>
        <v>1</v>
      </c>
    </row>
    <row r="25" spans="2:32" ht="15.75" customHeight="1">
      <c r="B25" s="4" t="s">
        <v>1</v>
      </c>
      <c r="C25" s="2">
        <f>IF(Match!C7&gt;Match!D7,1,0)</f>
        <v>0</v>
      </c>
      <c r="D25" s="2"/>
      <c r="E25" s="20">
        <f>IF(Match!E7&gt;Match!F7,1,0)</f>
        <v>0</v>
      </c>
      <c r="F25" s="20"/>
      <c r="G25" s="2">
        <f>IF(Match!G7&gt;Match!H7,1,0)</f>
        <v>0</v>
      </c>
      <c r="H25" s="2">
        <f>IF(Match!G7=Match!H7,1,0)</f>
        <v>0</v>
      </c>
      <c r="I25" s="20">
        <f>IF(Match!I7&gt;Match!J7,1,0)</f>
        <v>0</v>
      </c>
      <c r="J25" s="20">
        <f>IF(Match!I7=Match!J7,1,0)</f>
        <v>0</v>
      </c>
      <c r="K25" s="2">
        <f>IF(Match!K7&gt;Match!L7,1,0)</f>
        <v>1</v>
      </c>
      <c r="L25" s="2">
        <f>IF(Match!K7=Match!L7,1,0)</f>
        <v>0</v>
      </c>
      <c r="M25" s="20">
        <f>IF(Match!M7&gt;Match!N7,1,0)</f>
        <v>0</v>
      </c>
      <c r="N25" s="20">
        <f>IF(Match!M7=Match!N7,1,0)</f>
        <v>1</v>
      </c>
      <c r="O25" s="2">
        <f>IF(Match!O7&gt;Match!P7,1,0)</f>
        <v>1</v>
      </c>
      <c r="P25" s="2">
        <f>IF(Match!O7=Match!P7,1,0)</f>
        <v>0</v>
      </c>
      <c r="Q25" s="20">
        <f>IF(Match!Q7&gt;Match!R7,1,0)</f>
        <v>0</v>
      </c>
      <c r="R25" s="20">
        <f>IF(Match!Q7=Match!R7,1,0)</f>
        <v>1</v>
      </c>
      <c r="S25" s="2">
        <f>IF(Match!S7&gt;Match!T7,1,0)</f>
        <v>1</v>
      </c>
      <c r="T25" s="2">
        <f>IF(Match!S7=Match!T7,1,0)</f>
        <v>0</v>
      </c>
      <c r="U25" s="20"/>
      <c r="V25" s="20"/>
      <c r="W25" s="2"/>
      <c r="X25" s="2"/>
      <c r="Y25" s="20"/>
      <c r="Z25" s="20"/>
      <c r="AA25" s="2"/>
      <c r="AB25" s="2"/>
      <c r="AC25" s="20"/>
      <c r="AD25" s="20"/>
      <c r="AE25" s="3">
        <f t="shared" si="12"/>
        <v>3</v>
      </c>
      <c r="AF25" s="3">
        <f t="shared" si="13"/>
        <v>2</v>
      </c>
    </row>
    <row r="26" spans="2:32" ht="15.75" customHeight="1">
      <c r="B26" s="4" t="s">
        <v>2</v>
      </c>
      <c r="C26" s="2">
        <f>IF(Match!C8&gt;Match!D8,1,0)</f>
        <v>0</v>
      </c>
      <c r="D26" s="2"/>
      <c r="E26" s="20">
        <f>IF(Match!E8&gt;Match!F8,1,0)</f>
        <v>0</v>
      </c>
      <c r="F26" s="20"/>
      <c r="G26" s="2">
        <f>IF(Match!G8&gt;Match!H8,1,0)</f>
        <v>0</v>
      </c>
      <c r="H26" s="2"/>
      <c r="I26" s="20">
        <f>IF(Match!I8&gt;Match!J8,1,0)</f>
        <v>0</v>
      </c>
      <c r="J26" s="20">
        <f>IF(Match!I8=Match!J8,1,0)</f>
        <v>0</v>
      </c>
      <c r="K26" s="2">
        <f>IF(Match!K8&gt;Match!L8,1,0)</f>
        <v>0</v>
      </c>
      <c r="L26" s="2">
        <f>IF(Match!K8=Match!L8,1,0)</f>
        <v>1</v>
      </c>
      <c r="M26" s="20">
        <f>IF(Match!M8&gt;Match!N8,1,0)</f>
        <v>1</v>
      </c>
      <c r="N26" s="20">
        <f>IF(Match!M8=Match!N8,1,0)</f>
        <v>0</v>
      </c>
      <c r="O26" s="2">
        <f>IF(Match!O8&gt;Match!P8,1,0)</f>
        <v>1</v>
      </c>
      <c r="P26" s="2">
        <f>IF(Match!O8=Match!P8,1,0)</f>
        <v>0</v>
      </c>
      <c r="Q26" s="20">
        <f>IF(Match!Q8&gt;Match!R8,1,0)</f>
        <v>1</v>
      </c>
      <c r="R26" s="20">
        <f>IF(Match!Q8=Match!R8,1,0)</f>
        <v>0</v>
      </c>
      <c r="S26" s="2">
        <f>IF(Match!S8&gt;Match!T8,1,0)</f>
        <v>1</v>
      </c>
      <c r="T26" s="2">
        <f>IF(Match!S8=Match!T8,1,0)</f>
        <v>0</v>
      </c>
      <c r="U26" s="20"/>
      <c r="V26" s="20"/>
      <c r="W26" s="2"/>
      <c r="X26" s="2"/>
      <c r="Y26" s="20"/>
      <c r="Z26" s="20"/>
      <c r="AA26" s="2"/>
      <c r="AB26" s="2"/>
      <c r="AC26" s="20"/>
      <c r="AD26" s="20"/>
      <c r="AE26" s="3">
        <f t="shared" si="12"/>
        <v>4</v>
      </c>
      <c r="AF26" s="3">
        <f t="shared" si="13"/>
        <v>1</v>
      </c>
    </row>
    <row r="27" spans="2:32" ht="15.75" customHeight="1">
      <c r="B27" s="4" t="s">
        <v>3</v>
      </c>
      <c r="C27" s="2">
        <f>IF(Match!C9&gt;Match!D9,1,0)</f>
        <v>0</v>
      </c>
      <c r="D27" s="2"/>
      <c r="E27" s="20">
        <f>IF(Match!E9&gt;Match!F9,1,0)</f>
        <v>0</v>
      </c>
      <c r="F27" s="20"/>
      <c r="G27" s="2">
        <f>IF(Match!G9&gt;Match!H9,1,0)</f>
        <v>0</v>
      </c>
      <c r="H27" s="2"/>
      <c r="I27" s="20">
        <f>IF(Match!I9&gt;Match!J9,1,0)</f>
        <v>0</v>
      </c>
      <c r="J27" s="20"/>
      <c r="K27" s="2">
        <f>IF(Match!K9&gt;Match!L9,1,0)</f>
        <v>1</v>
      </c>
      <c r="L27" s="2">
        <f>IF(Match!K9=Match!L9,1,0)</f>
        <v>0</v>
      </c>
      <c r="M27" s="20">
        <f>IF(Match!M9&gt;Match!N9,1,0)</f>
        <v>1</v>
      </c>
      <c r="N27" s="20">
        <f>IF(Match!M9=Match!N9,1,0)</f>
        <v>0</v>
      </c>
      <c r="O27" s="2">
        <f>IF(Match!O9&gt;Match!P9,1,0)</f>
        <v>1</v>
      </c>
      <c r="P27" s="2">
        <f>IF(Match!O9=Match!P9,1,0)</f>
        <v>0</v>
      </c>
      <c r="Q27" s="20">
        <f>IF(Match!Q9&gt;Match!R9,1,0)</f>
        <v>1</v>
      </c>
      <c r="R27" s="20">
        <f>IF(Match!Q9=Match!R9,1,0)</f>
        <v>0</v>
      </c>
      <c r="S27" s="2">
        <f>IF(Match!S9&gt;Match!T9,1,0)</f>
        <v>1</v>
      </c>
      <c r="T27" s="2">
        <f>IF(Match!S9=Match!T9,1,0)</f>
        <v>0</v>
      </c>
      <c r="U27" s="20"/>
      <c r="V27" s="20"/>
      <c r="W27" s="2"/>
      <c r="X27" s="2"/>
      <c r="Y27" s="20"/>
      <c r="Z27" s="20"/>
      <c r="AA27" s="2"/>
      <c r="AB27" s="2"/>
      <c r="AC27" s="20"/>
      <c r="AD27" s="20"/>
      <c r="AE27" s="3">
        <f t="shared" si="12"/>
        <v>5</v>
      </c>
      <c r="AF27" s="3">
        <f t="shared" si="13"/>
        <v>0</v>
      </c>
    </row>
    <row r="28" spans="2:32" ht="15.75" customHeight="1">
      <c r="B28" s="4" t="s">
        <v>4</v>
      </c>
      <c r="C28" s="2">
        <f>IF(Match!C10&gt;Match!D10,1,0)</f>
        <v>0</v>
      </c>
      <c r="D28" s="2"/>
      <c r="E28" s="20">
        <f>IF(Match!E10&gt;Match!F10,1,0)</f>
        <v>0</v>
      </c>
      <c r="F28" s="20"/>
      <c r="G28" s="2">
        <f>IF(Match!G10&gt;Match!H10,1,0)</f>
        <v>0</v>
      </c>
      <c r="H28" s="2"/>
      <c r="I28" s="20">
        <f>IF(Match!I10&gt;Match!J10,1,0)</f>
        <v>0</v>
      </c>
      <c r="J28" s="20"/>
      <c r="K28" s="2">
        <f>IF(Match!K10&gt;Match!L10,1,0)</f>
        <v>0</v>
      </c>
      <c r="L28" s="2"/>
      <c r="M28" s="20">
        <f>IF(Match!M10&gt;Match!N10,1,0)</f>
        <v>0</v>
      </c>
      <c r="N28" s="20">
        <f>IF(Match!M10=Match!N10,1,0)</f>
        <v>0</v>
      </c>
      <c r="O28" s="2">
        <f>IF(Match!O10&gt;Match!P10,1,0)</f>
        <v>0</v>
      </c>
      <c r="P28" s="2">
        <f>IF(Match!O10=Match!P10,1,0)</f>
        <v>1</v>
      </c>
      <c r="Q28" s="20">
        <f>IF(Match!Q10&gt;Match!R10,1,0)</f>
        <v>0</v>
      </c>
      <c r="R28" s="20">
        <f>IF(Match!Q10=Match!R10,1,0)</f>
        <v>0</v>
      </c>
      <c r="S28" s="2">
        <f>IF(Match!S10&gt;Match!T10,1,0)</f>
        <v>0</v>
      </c>
      <c r="T28" s="2">
        <f>IF(Match!S10=Match!T10,1,0)</f>
        <v>0</v>
      </c>
      <c r="U28" s="20"/>
      <c r="V28" s="20"/>
      <c r="W28" s="2"/>
      <c r="X28" s="2"/>
      <c r="Y28" s="20"/>
      <c r="Z28" s="20"/>
      <c r="AA28" s="2"/>
      <c r="AB28" s="2"/>
      <c r="AC28" s="20"/>
      <c r="AD28" s="20"/>
      <c r="AE28" s="3">
        <f t="shared" si="12"/>
        <v>0</v>
      </c>
      <c r="AF28" s="3">
        <f t="shared" si="13"/>
        <v>1</v>
      </c>
    </row>
    <row r="29" spans="2:32" ht="15.75" customHeight="1">
      <c r="B29" s="4" t="s">
        <v>5</v>
      </c>
      <c r="C29" s="2">
        <f>IF(Match!C11&gt;Match!D11,1,0)</f>
        <v>0</v>
      </c>
      <c r="D29" s="2"/>
      <c r="E29" s="20">
        <f>IF(Match!E11&gt;Match!F11,1,0)</f>
        <v>0</v>
      </c>
      <c r="F29" s="20"/>
      <c r="G29" s="2">
        <f>IF(Match!G11&gt;Match!H11,1,0)</f>
        <v>0</v>
      </c>
      <c r="H29" s="2"/>
      <c r="I29" s="20">
        <f>IF(Match!I11&gt;Match!J11,1,0)</f>
        <v>0</v>
      </c>
      <c r="J29" s="20"/>
      <c r="K29" s="2">
        <f>IF(Match!K11&gt;Match!L11,1,0)</f>
        <v>0</v>
      </c>
      <c r="L29" s="2"/>
      <c r="M29" s="20">
        <f>IF(Match!M11&gt;Match!N11,1,0)</f>
        <v>0</v>
      </c>
      <c r="N29" s="20"/>
      <c r="O29" s="2">
        <f>IF(Match!O11&gt;Match!P11,1,0)</f>
        <v>0</v>
      </c>
      <c r="P29" s="2">
        <f>IF(Match!O11=Match!P11,1,0)</f>
        <v>0</v>
      </c>
      <c r="Q29" s="20">
        <f>IF(Match!Q11&gt;Match!R11,1,0)</f>
        <v>1</v>
      </c>
      <c r="R29" s="20">
        <f>IF(Match!Q11=Match!R11,1,0)</f>
        <v>0</v>
      </c>
      <c r="S29" s="2">
        <f>IF(Match!S11&gt;Match!T11,1,0)</f>
        <v>1</v>
      </c>
      <c r="T29" s="2">
        <f>IF(Match!S11=Match!T11,1,0)</f>
        <v>0</v>
      </c>
      <c r="U29" s="20"/>
      <c r="V29" s="20"/>
      <c r="W29" s="2"/>
      <c r="X29" s="2"/>
      <c r="Y29" s="20"/>
      <c r="Z29" s="20"/>
      <c r="AA29" s="2"/>
      <c r="AB29" s="2"/>
      <c r="AC29" s="20"/>
      <c r="AD29" s="20"/>
      <c r="AE29" s="3">
        <f t="shared" si="12"/>
        <v>2</v>
      </c>
      <c r="AF29" s="3">
        <f t="shared" si="13"/>
        <v>0</v>
      </c>
    </row>
    <row r="30" spans="2:32" ht="15.75" customHeight="1">
      <c r="B30" s="4" t="s">
        <v>6</v>
      </c>
      <c r="C30" s="2">
        <f>IF(Match!C12&gt;Match!D12,1,0)</f>
        <v>0</v>
      </c>
      <c r="D30" s="2"/>
      <c r="E30" s="20">
        <f>IF(Match!E12&gt;Match!F12,1,0)</f>
        <v>0</v>
      </c>
      <c r="F30" s="20"/>
      <c r="G30" s="2">
        <f>IF(Match!G12&gt;Match!H12,1,0)</f>
        <v>0</v>
      </c>
      <c r="H30" s="2"/>
      <c r="I30" s="20">
        <f>IF(Match!I12&gt;Match!J12,1,0)</f>
        <v>0</v>
      </c>
      <c r="J30" s="20"/>
      <c r="K30" s="2">
        <f>IF(Match!K12&gt;Match!L12,1,0)</f>
        <v>0</v>
      </c>
      <c r="L30" s="2"/>
      <c r="M30" s="20">
        <f>IF(Match!M12&gt;Match!N12,1,0)</f>
        <v>0</v>
      </c>
      <c r="N30" s="20"/>
      <c r="O30" s="2">
        <f>IF(Match!O12&gt;Match!P12,1,0)</f>
        <v>0</v>
      </c>
      <c r="P30" s="2"/>
      <c r="Q30" s="20">
        <f>IF(Match!Q12&gt;Match!R12,1,0)</f>
        <v>1</v>
      </c>
      <c r="R30" s="20">
        <f>IF(Match!Q12=Match!R12,1,0)</f>
        <v>0</v>
      </c>
      <c r="S30" s="2">
        <f>IF(Match!S12&gt;Match!T12,1,0)</f>
        <v>1</v>
      </c>
      <c r="T30" s="2">
        <f>IF(Match!S12=Match!T12,1,0)</f>
        <v>0</v>
      </c>
      <c r="U30" s="20"/>
      <c r="V30" s="20"/>
      <c r="W30" s="2"/>
      <c r="X30" s="2"/>
      <c r="Y30" s="20"/>
      <c r="Z30" s="20"/>
      <c r="AA30" s="2"/>
      <c r="AB30" s="2"/>
      <c r="AC30" s="20"/>
      <c r="AD30" s="20"/>
      <c r="AE30" s="3">
        <f t="shared" si="12"/>
        <v>2</v>
      </c>
      <c r="AF30" s="3">
        <f t="shared" si="13"/>
        <v>0</v>
      </c>
    </row>
    <row r="31" spans="2:32" ht="15.75" customHeight="1">
      <c r="B31" s="4" t="s">
        <v>7</v>
      </c>
      <c r="C31" s="2">
        <f>IF(Match!C13&gt;Match!D13,1,0)</f>
        <v>0</v>
      </c>
      <c r="D31" s="2"/>
      <c r="E31" s="20">
        <f>IF(Match!E13&gt;Match!F13,1,0)</f>
        <v>0</v>
      </c>
      <c r="F31" s="20"/>
      <c r="G31" s="2">
        <f>IF(Match!G13&gt;Match!H13,1,0)</f>
        <v>0</v>
      </c>
      <c r="H31" s="2"/>
      <c r="I31" s="20">
        <f>IF(Match!I13&gt;Match!J13,1,0)</f>
        <v>0</v>
      </c>
      <c r="J31" s="20"/>
      <c r="K31" s="2">
        <f>IF(Match!K13&gt;Match!L13,1,0)</f>
        <v>0</v>
      </c>
      <c r="L31" s="2"/>
      <c r="M31" s="20">
        <f>IF(Match!M13&gt;Match!N13,1,0)</f>
        <v>0</v>
      </c>
      <c r="N31" s="20"/>
      <c r="O31" s="2">
        <f>IF(Match!O13&gt;Match!P13,1,0)</f>
        <v>0</v>
      </c>
      <c r="P31" s="2"/>
      <c r="Q31" s="20">
        <f>IF(Match!Q13&gt;Match!R13,1,0)</f>
        <v>0</v>
      </c>
      <c r="R31" s="20"/>
      <c r="S31" s="2">
        <f>IF(Match!S13&gt;Match!T13,1,0)</f>
        <v>0</v>
      </c>
      <c r="T31" s="2">
        <f>IF(Match!S13=Match!T13,1,0)</f>
        <v>1</v>
      </c>
      <c r="U31" s="20"/>
      <c r="V31" s="20"/>
      <c r="W31" s="2"/>
      <c r="X31" s="2"/>
      <c r="Y31" s="20"/>
      <c r="Z31" s="20"/>
      <c r="AA31" s="2"/>
      <c r="AB31" s="2"/>
      <c r="AC31" s="20"/>
      <c r="AD31" s="20"/>
      <c r="AE31" s="3">
        <f t="shared" si="12"/>
        <v>0</v>
      </c>
      <c r="AF31" s="3">
        <f t="shared" si="13"/>
        <v>1</v>
      </c>
    </row>
    <row r="32" spans="2:32" ht="15.75" customHeight="1">
      <c r="B32" s="4" t="s">
        <v>8</v>
      </c>
      <c r="C32" s="2">
        <f>IF(Match!C14&gt;Match!D14,1,0)</f>
        <v>0</v>
      </c>
      <c r="D32" s="2"/>
      <c r="E32" s="20">
        <f>IF(Match!E14&gt;Match!F14,1,0)</f>
        <v>0</v>
      </c>
      <c r="F32" s="20"/>
      <c r="G32" s="2">
        <f>IF(Match!G14&gt;Match!H14,1,0)</f>
        <v>0</v>
      </c>
      <c r="H32" s="2"/>
      <c r="I32" s="20">
        <f>IF(Match!I14&gt;Match!J14,1,0)</f>
        <v>0</v>
      </c>
      <c r="J32" s="20"/>
      <c r="K32" s="2">
        <f>IF(Match!K14&gt;Match!L14,1,0)</f>
        <v>0</v>
      </c>
      <c r="L32" s="2"/>
      <c r="M32" s="20">
        <f>IF(Match!M14&gt;Match!N14,1,0)</f>
        <v>0</v>
      </c>
      <c r="N32" s="20"/>
      <c r="O32" s="2">
        <f>IF(Match!O14&gt;Match!P14,1,0)</f>
        <v>0</v>
      </c>
      <c r="P32" s="2"/>
      <c r="Q32" s="20">
        <f>IF(Match!Q14&gt;Match!R14,1,0)</f>
        <v>0</v>
      </c>
      <c r="R32" s="20"/>
      <c r="S32" s="2">
        <f>IF(Match!S14&gt;Match!T14,1,0)</f>
        <v>0</v>
      </c>
      <c r="T32" s="2"/>
      <c r="U32" s="20"/>
      <c r="V32" s="20"/>
      <c r="W32" s="2"/>
      <c r="X32" s="2"/>
      <c r="Y32" s="20"/>
      <c r="Z32" s="20"/>
      <c r="AA32" s="2"/>
      <c r="AB32" s="2"/>
      <c r="AC32" s="20"/>
      <c r="AD32" s="20"/>
      <c r="AE32" s="3">
        <f t="shared" si="12"/>
        <v>0</v>
      </c>
      <c r="AF32" s="3">
        <f t="shared" si="13"/>
        <v>0</v>
      </c>
    </row>
    <row r="33" spans="2:32" ht="15.75" customHeight="1">
      <c r="B33" s="4"/>
      <c r="C33" s="2"/>
      <c r="D33" s="2"/>
      <c r="E33" s="20"/>
      <c r="F33" s="20"/>
      <c r="G33" s="2"/>
      <c r="H33" s="2"/>
      <c r="I33" s="20"/>
      <c r="J33" s="20"/>
      <c r="K33" s="2"/>
      <c r="L33" s="2"/>
      <c r="M33" s="20"/>
      <c r="N33" s="20"/>
      <c r="O33" s="2"/>
      <c r="P33" s="2"/>
      <c r="Q33" s="20"/>
      <c r="R33" s="20"/>
      <c r="S33" s="2"/>
      <c r="T33" s="2"/>
      <c r="U33" s="20"/>
      <c r="V33" s="20"/>
      <c r="W33" s="2"/>
      <c r="X33" s="2"/>
      <c r="Y33" s="20"/>
      <c r="Z33" s="20"/>
      <c r="AA33" s="2"/>
      <c r="AB33" s="2"/>
      <c r="AC33" s="20"/>
      <c r="AD33" s="20"/>
      <c r="AE33" s="3"/>
      <c r="AF33" s="3"/>
    </row>
    <row r="34" spans="2:32" ht="15.75" customHeight="1">
      <c r="B34" s="4"/>
      <c r="C34" s="2"/>
      <c r="D34" s="2"/>
      <c r="E34" s="20"/>
      <c r="F34" s="20"/>
      <c r="G34" s="2"/>
      <c r="H34" s="2"/>
      <c r="I34" s="20"/>
      <c r="J34" s="20"/>
      <c r="K34" s="2"/>
      <c r="L34" s="2"/>
      <c r="M34" s="20"/>
      <c r="N34" s="20"/>
      <c r="O34" s="2"/>
      <c r="P34" s="2"/>
      <c r="Q34" s="20"/>
      <c r="R34" s="20"/>
      <c r="S34" s="2"/>
      <c r="T34" s="2"/>
      <c r="U34" s="20"/>
      <c r="V34" s="20"/>
      <c r="W34" s="2"/>
      <c r="X34" s="2"/>
      <c r="Y34" s="20"/>
      <c r="Z34" s="20"/>
      <c r="AA34" s="2"/>
      <c r="AB34" s="2"/>
      <c r="AC34" s="20"/>
      <c r="AD34" s="20"/>
      <c r="AE34" s="3"/>
      <c r="AF34" s="3"/>
    </row>
    <row r="35" spans="2:32" ht="15.75" customHeight="1">
      <c r="B35" s="4"/>
      <c r="C35" s="2"/>
      <c r="D35" s="2"/>
      <c r="E35" s="20"/>
      <c r="F35" s="20"/>
      <c r="G35" s="2"/>
      <c r="H35" s="2"/>
      <c r="I35" s="20"/>
      <c r="J35" s="20"/>
      <c r="K35" s="2"/>
      <c r="L35" s="2"/>
      <c r="M35" s="20"/>
      <c r="N35" s="20"/>
      <c r="O35" s="2"/>
      <c r="P35" s="2"/>
      <c r="Q35" s="20"/>
      <c r="R35" s="20"/>
      <c r="S35" s="2"/>
      <c r="T35" s="2"/>
      <c r="U35" s="20"/>
      <c r="V35" s="20"/>
      <c r="W35" s="2"/>
      <c r="X35" s="2"/>
      <c r="Y35" s="20"/>
      <c r="Z35" s="20"/>
      <c r="AA35" s="2"/>
      <c r="AB35" s="2"/>
      <c r="AC35" s="20"/>
      <c r="AD35" s="20"/>
      <c r="AE35" s="3"/>
      <c r="AF35" s="3"/>
    </row>
    <row r="36" spans="2:32" ht="15.75" customHeight="1">
      <c r="B36" s="4"/>
      <c r="C36" s="2"/>
      <c r="D36" s="2"/>
      <c r="E36" s="20"/>
      <c r="F36" s="20"/>
      <c r="G36" s="2"/>
      <c r="H36" s="2"/>
      <c r="I36" s="20"/>
      <c r="J36" s="20"/>
      <c r="K36" s="2"/>
      <c r="L36" s="2"/>
      <c r="M36" s="20"/>
      <c r="N36" s="20"/>
      <c r="O36" s="2"/>
      <c r="P36" s="2"/>
      <c r="Q36" s="20"/>
      <c r="R36" s="20"/>
      <c r="S36" s="2"/>
      <c r="T36" s="2"/>
      <c r="U36" s="20"/>
      <c r="V36" s="20"/>
      <c r="W36" s="2"/>
      <c r="X36" s="2"/>
      <c r="Y36" s="20"/>
      <c r="Z36" s="20"/>
      <c r="AA36" s="2"/>
      <c r="AB36" s="2"/>
      <c r="AC36" s="20"/>
      <c r="AD36" s="20"/>
      <c r="AE36" s="3"/>
      <c r="AF36" s="3"/>
    </row>
    <row r="37" spans="2:32" ht="15.75" customHeight="1">
      <c r="B37" s="4"/>
      <c r="C37" s="2"/>
      <c r="D37" s="2"/>
      <c r="E37" s="20"/>
      <c r="F37" s="20"/>
      <c r="G37" s="2"/>
      <c r="H37" s="2"/>
      <c r="I37" s="20"/>
      <c r="J37" s="20"/>
      <c r="K37" s="2"/>
      <c r="L37" s="2"/>
      <c r="M37" s="20"/>
      <c r="N37" s="20"/>
      <c r="O37" s="2"/>
      <c r="P37" s="2"/>
      <c r="Q37" s="20"/>
      <c r="R37" s="20"/>
      <c r="S37" s="2"/>
      <c r="T37" s="2"/>
      <c r="U37" s="20"/>
      <c r="V37" s="20"/>
      <c r="W37" s="2"/>
      <c r="X37" s="2"/>
      <c r="Y37" s="20"/>
      <c r="Z37" s="20"/>
      <c r="AA37" s="2"/>
      <c r="AB37" s="2"/>
      <c r="AC37" s="20"/>
      <c r="AD37" s="20"/>
      <c r="AE37" s="3"/>
      <c r="AF37" s="3"/>
    </row>
    <row r="38" spans="2:32" ht="15.75" customHeight="1">
      <c r="B38" s="1"/>
      <c r="C38" s="1"/>
      <c r="D38" s="1"/>
      <c r="E38" s="21"/>
      <c r="F38" s="21"/>
      <c r="G38" s="1"/>
      <c r="H38" s="1"/>
      <c r="I38" s="21"/>
      <c r="J38" s="21"/>
      <c r="K38" s="1"/>
      <c r="L38" s="1"/>
      <c r="M38" s="21"/>
      <c r="N38" s="21"/>
      <c r="O38" s="1"/>
      <c r="P38" s="1"/>
      <c r="Q38" s="21"/>
      <c r="R38" s="21"/>
      <c r="S38" s="1"/>
      <c r="T38" s="1"/>
      <c r="U38" s="21"/>
      <c r="V38" s="21"/>
      <c r="W38" s="1"/>
      <c r="X38" s="1"/>
      <c r="Y38" s="21"/>
      <c r="Z38" s="21"/>
      <c r="AA38" s="1"/>
      <c r="AB38" s="1"/>
      <c r="AC38" s="21"/>
      <c r="AD38" s="21"/>
      <c r="AE38" s="1"/>
      <c r="AF38" s="1"/>
    </row>
    <row r="39" spans="2:32" ht="15.75" customHeight="1">
      <c r="B39" s="12" t="s">
        <v>26</v>
      </c>
      <c r="C39" s="91" t="s">
        <v>0</v>
      </c>
      <c r="D39" s="91"/>
      <c r="E39" s="91" t="s">
        <v>1</v>
      </c>
      <c r="F39" s="91"/>
      <c r="G39" s="91" t="s">
        <v>2</v>
      </c>
      <c r="H39" s="91"/>
      <c r="I39" s="91" t="s">
        <v>3</v>
      </c>
      <c r="J39" s="91"/>
      <c r="K39" s="91" t="s">
        <v>4</v>
      </c>
      <c r="L39" s="91"/>
      <c r="M39" s="92" t="s">
        <v>5</v>
      </c>
      <c r="N39" s="92"/>
      <c r="O39" s="92" t="s">
        <v>6</v>
      </c>
      <c r="P39" s="92"/>
      <c r="Q39" s="92" t="s">
        <v>7</v>
      </c>
      <c r="R39" s="92"/>
      <c r="S39" s="92" t="s">
        <v>8</v>
      </c>
      <c r="T39" s="92"/>
      <c r="U39" s="92" t="s">
        <v>9</v>
      </c>
      <c r="V39" s="92"/>
      <c r="W39" s="92" t="s">
        <v>10</v>
      </c>
      <c r="X39" s="92"/>
      <c r="Y39" s="92" t="s">
        <v>11</v>
      </c>
      <c r="Z39" s="92"/>
      <c r="AA39" s="92" t="s">
        <v>12</v>
      </c>
      <c r="AB39" s="92"/>
      <c r="AC39" s="92" t="s">
        <v>13</v>
      </c>
      <c r="AD39" s="92"/>
      <c r="AE39" s="13" t="s">
        <v>27</v>
      </c>
      <c r="AF39" s="13" t="s">
        <v>28</v>
      </c>
    </row>
    <row r="40" spans="2:32" ht="15.75" customHeight="1">
      <c r="B40" s="4" t="s">
        <v>0</v>
      </c>
      <c r="C40" s="2">
        <f>IF(Match!C6&lt;Match!D6,1,0)</f>
        <v>0</v>
      </c>
      <c r="D40" s="2"/>
      <c r="E40" s="20">
        <f>IF(Match!E6&lt;Match!F6,1,0)</f>
        <v>0</v>
      </c>
      <c r="F40" s="20">
        <f>IF(Match!E6=Match!F6,1,0)</f>
        <v>1</v>
      </c>
      <c r="G40" s="2">
        <f>IF(Match!G6&lt;Match!H6,1,0)</f>
        <v>1</v>
      </c>
      <c r="H40" s="2">
        <f>IF(Match!G6=Match!H6,1,0)</f>
        <v>0</v>
      </c>
      <c r="I40" s="20">
        <f>IF(Match!I6&lt;Match!J6,1,0)</f>
        <v>0</v>
      </c>
      <c r="J40" s="20">
        <f>IF(Match!I6=Match!J6,1,0)</f>
        <v>0</v>
      </c>
      <c r="K40" s="2">
        <f>IF(Match!K6&lt;Match!L6,1,0)</f>
        <v>0</v>
      </c>
      <c r="L40" s="2">
        <f>IF(Match!K6=Match!L6,1,0)</f>
        <v>0</v>
      </c>
      <c r="M40" s="20">
        <f>IF(Match!M6&lt;Match!N6,1,0)</f>
        <v>0</v>
      </c>
      <c r="N40" s="20">
        <f>IF(Match!M6=Match!N6,1,0)</f>
        <v>0</v>
      </c>
      <c r="O40" s="2">
        <f>IF(Match!O6&lt;Match!P6,1,0)</f>
        <v>0</v>
      </c>
      <c r="P40" s="2">
        <f>IF(Match!O6=Match!P6,1,0)</f>
        <v>0</v>
      </c>
      <c r="Q40" s="20">
        <f>IF(Match!Q6&lt;Match!R6,1,0)</f>
        <v>0</v>
      </c>
      <c r="R40" s="20">
        <f>IF(Match!Q6=Match!R6,1,0)</f>
        <v>0</v>
      </c>
      <c r="S40" s="2">
        <f>IF(Match!S6&lt;Match!T6,1,0)</f>
        <v>0</v>
      </c>
      <c r="T40" s="2">
        <f>IF(Match!S6=Match!T6,1,0)</f>
        <v>0</v>
      </c>
      <c r="U40" s="20"/>
      <c r="V40" s="20"/>
      <c r="W40" s="2"/>
      <c r="X40" s="2"/>
      <c r="Y40" s="20"/>
      <c r="Z40" s="20"/>
      <c r="AA40" s="2"/>
      <c r="AB40" s="2"/>
      <c r="AC40" s="20"/>
      <c r="AD40" s="20"/>
      <c r="AE40" s="3">
        <f>C54</f>
        <v>0</v>
      </c>
      <c r="AF40" s="3">
        <f>D54</f>
        <v>0</v>
      </c>
    </row>
    <row r="41" spans="2:32" ht="15.75" customHeight="1">
      <c r="B41" s="4" t="s">
        <v>1</v>
      </c>
      <c r="C41" s="2">
        <f>IF(Match!C7&lt;Match!D7,1,0)</f>
        <v>0</v>
      </c>
      <c r="D41" s="2"/>
      <c r="E41" s="20">
        <f>IF(Match!E7&lt;Match!F7,1,0)</f>
        <v>0</v>
      </c>
      <c r="F41" s="20"/>
      <c r="G41" s="2">
        <f>IF(Match!G7&lt;Match!H7,1,0)</f>
        <v>1</v>
      </c>
      <c r="H41" s="2">
        <f>IF(Match!G7=Match!H7,1,0)</f>
        <v>0</v>
      </c>
      <c r="I41" s="20">
        <f>IF(Match!I7&lt;Match!J7,1,0)</f>
        <v>1</v>
      </c>
      <c r="J41" s="20">
        <f>IF(Match!I7=Match!J7,1,0)</f>
        <v>0</v>
      </c>
      <c r="K41" s="2">
        <f>IF(Match!K7&lt;Match!L7,1,0)</f>
        <v>0</v>
      </c>
      <c r="L41" s="2">
        <f>IF(Match!K7=Match!L7,1,0)</f>
        <v>0</v>
      </c>
      <c r="M41" s="20">
        <f>IF(Match!M7&lt;Match!N7,1,0)</f>
        <v>0</v>
      </c>
      <c r="N41" s="20">
        <f>IF(Match!M7=Match!N7,1,0)</f>
        <v>1</v>
      </c>
      <c r="O41" s="2">
        <f>IF(Match!O7&lt;Match!P7,1,0)</f>
        <v>0</v>
      </c>
      <c r="P41" s="2">
        <f>IF(Match!O7=Match!P7,1,0)</f>
        <v>0</v>
      </c>
      <c r="Q41" s="20">
        <f>IF(Match!Q7&lt;Match!R7,1,0)</f>
        <v>0</v>
      </c>
      <c r="R41" s="20">
        <f>IF(Match!Q7=Match!R7,1,0)</f>
        <v>1</v>
      </c>
      <c r="S41" s="2">
        <f>IF(Match!S7&lt;Match!T7,1,0)</f>
        <v>0</v>
      </c>
      <c r="T41" s="2">
        <f>IF(Match!S7=Match!T7,1,0)</f>
        <v>0</v>
      </c>
      <c r="U41" s="20"/>
      <c r="V41" s="20"/>
      <c r="W41" s="2"/>
      <c r="X41" s="2"/>
      <c r="Y41" s="20"/>
      <c r="Z41" s="20"/>
      <c r="AA41" s="2"/>
      <c r="AB41" s="2"/>
      <c r="AC41" s="20"/>
      <c r="AD41" s="20"/>
      <c r="AE41" s="3">
        <f>E54</f>
        <v>0</v>
      </c>
      <c r="AF41" s="3">
        <f>F54</f>
        <v>1</v>
      </c>
    </row>
    <row r="42" spans="2:32" ht="15.75" customHeight="1">
      <c r="B42" s="4" t="s">
        <v>2</v>
      </c>
      <c r="C42" s="2">
        <f>IF(Match!C8&lt;Match!D8,1,0)</f>
        <v>0</v>
      </c>
      <c r="D42" s="2"/>
      <c r="E42" s="20">
        <f>IF(Match!E8&lt;Match!F8,1,0)</f>
        <v>0</v>
      </c>
      <c r="F42" s="20"/>
      <c r="G42" s="2">
        <f>IF(Match!G8&lt;Match!H8,1,0)</f>
        <v>0</v>
      </c>
      <c r="H42" s="2"/>
      <c r="I42" s="20">
        <f>IF(Match!I8&lt;Match!J8,1,0)</f>
        <v>1</v>
      </c>
      <c r="J42" s="20">
        <f>IF(Match!I8=Match!J8,1,0)</f>
        <v>0</v>
      </c>
      <c r="K42" s="2">
        <f>IF(Match!K8&lt;Match!L8,1,0)</f>
        <v>0</v>
      </c>
      <c r="L42" s="2">
        <f>IF(Match!K8=Match!L8,1,0)</f>
        <v>1</v>
      </c>
      <c r="M42" s="20">
        <f>IF(Match!M8&lt;Match!N8,1,0)</f>
        <v>0</v>
      </c>
      <c r="N42" s="20">
        <f>IF(Match!M8=Match!N8,1,0)</f>
        <v>0</v>
      </c>
      <c r="O42" s="2">
        <f>IF(Match!O8&lt;Match!P8,1,0)</f>
        <v>0</v>
      </c>
      <c r="P42" s="2">
        <f>IF(Match!O8=Match!P8,1,0)</f>
        <v>0</v>
      </c>
      <c r="Q42" s="20">
        <f>IF(Match!Q8&lt;Match!R8,1,0)</f>
        <v>0</v>
      </c>
      <c r="R42" s="20">
        <f>IF(Match!Q8=Match!R8,1,0)</f>
        <v>0</v>
      </c>
      <c r="S42" s="2">
        <f>IF(Match!S8&lt;Match!T8,1,0)</f>
        <v>0</v>
      </c>
      <c r="T42" s="2">
        <f>IF(Match!S8=Match!T8,1,0)</f>
        <v>0</v>
      </c>
      <c r="U42" s="20"/>
      <c r="V42" s="20"/>
      <c r="W42" s="2"/>
      <c r="X42" s="2"/>
      <c r="Y42" s="20"/>
      <c r="Z42" s="20"/>
      <c r="AA42" s="2"/>
      <c r="AB42" s="2"/>
      <c r="AC42" s="20"/>
      <c r="AD42" s="20"/>
      <c r="AE42" s="3">
        <f>G54</f>
        <v>2</v>
      </c>
      <c r="AF42" s="3">
        <f>H54</f>
        <v>0</v>
      </c>
    </row>
    <row r="43" spans="2:32" ht="15.75" customHeight="1">
      <c r="B43" s="4" t="s">
        <v>3</v>
      </c>
      <c r="C43" s="2">
        <f>IF(Match!C9&lt;Match!D9,1,0)</f>
        <v>0</v>
      </c>
      <c r="D43" s="2"/>
      <c r="E43" s="20">
        <f>IF(Match!E9&lt;Match!F9,1,0)</f>
        <v>0</v>
      </c>
      <c r="F43" s="20"/>
      <c r="G43" s="2">
        <f>IF(Match!G9&lt;Match!H9,1,0)</f>
        <v>0</v>
      </c>
      <c r="H43" s="2"/>
      <c r="I43" s="20">
        <f>IF(Match!I9&lt;Match!J9,1,0)</f>
        <v>0</v>
      </c>
      <c r="J43" s="20"/>
      <c r="K43" s="2">
        <f>IF(Match!K9&lt;Match!L9,1,0)</f>
        <v>0</v>
      </c>
      <c r="L43" s="2">
        <f>IF(Match!K9=Match!L9,1,0)</f>
        <v>0</v>
      </c>
      <c r="M43" s="20">
        <f>IF(Match!M9&lt;Match!N9,1,0)</f>
        <v>0</v>
      </c>
      <c r="N43" s="20">
        <f>IF(Match!M9=Match!N9,1,0)</f>
        <v>0</v>
      </c>
      <c r="O43" s="2">
        <f>IF(Match!O9&lt;Match!P9,1,0)</f>
        <v>0</v>
      </c>
      <c r="P43" s="2">
        <f>IF(Match!O9=Match!P9,1,0)</f>
        <v>0</v>
      </c>
      <c r="Q43" s="20">
        <f>IF(Match!Q9&lt;Match!R9,1,0)</f>
        <v>0</v>
      </c>
      <c r="R43" s="20">
        <f>IF(Match!Q9=Match!R9,1,0)</f>
        <v>0</v>
      </c>
      <c r="S43" s="2">
        <f>IF(Match!S9&lt;Match!T9,1,0)</f>
        <v>0</v>
      </c>
      <c r="T43" s="2">
        <f>IF(Match!S9=Match!T9,1,0)</f>
        <v>0</v>
      </c>
      <c r="U43" s="20"/>
      <c r="V43" s="20"/>
      <c r="W43" s="2"/>
      <c r="X43" s="2"/>
      <c r="Y43" s="20"/>
      <c r="Z43" s="20"/>
      <c r="AA43" s="2"/>
      <c r="AB43" s="2"/>
      <c r="AC43" s="20"/>
      <c r="AD43" s="20"/>
      <c r="AE43" s="3">
        <f>I54</f>
        <v>2</v>
      </c>
      <c r="AF43" s="3">
        <f>J54</f>
        <v>0</v>
      </c>
    </row>
    <row r="44" spans="2:32" ht="15.75" customHeight="1">
      <c r="B44" s="4" t="s">
        <v>4</v>
      </c>
      <c r="C44" s="2">
        <f>IF(Match!C10&lt;Match!D10,1,0)</f>
        <v>0</v>
      </c>
      <c r="D44" s="2"/>
      <c r="E44" s="20">
        <f>IF(Match!E10&lt;Match!F10,1,0)</f>
        <v>0</v>
      </c>
      <c r="F44" s="20"/>
      <c r="G44" s="2">
        <f>IF(Match!G10&lt;Match!H10,1,0)</f>
        <v>0</v>
      </c>
      <c r="H44" s="2"/>
      <c r="I44" s="20">
        <f>IF(Match!I10&lt;Match!J10,1,0)</f>
        <v>0</v>
      </c>
      <c r="J44" s="20"/>
      <c r="K44" s="2">
        <f>IF(Match!K10&lt;Match!L10,1,0)</f>
        <v>0</v>
      </c>
      <c r="L44" s="2"/>
      <c r="M44" s="20">
        <f>IF(Match!M10&lt;Match!N10,1,0)</f>
        <v>1</v>
      </c>
      <c r="N44" s="20">
        <f>IF(Match!M10=Match!N10,1,0)</f>
        <v>0</v>
      </c>
      <c r="O44" s="2">
        <f>IF(Match!O10&lt;Match!P10,1,0)</f>
        <v>0</v>
      </c>
      <c r="P44" s="2">
        <f>IF(Match!O10=Match!P10,1,0)</f>
        <v>1</v>
      </c>
      <c r="Q44" s="20">
        <f>IF(Match!Q10&lt;Match!R10,1,0)</f>
        <v>1</v>
      </c>
      <c r="R44" s="20">
        <f>IF(Match!Q10=Match!R10,1,0)</f>
        <v>0</v>
      </c>
      <c r="S44" s="2">
        <f>IF(Match!S10&lt;Match!T10,1,0)</f>
        <v>1</v>
      </c>
      <c r="T44" s="2">
        <f>IF(Match!S10=Match!T10,1,0)</f>
        <v>0</v>
      </c>
      <c r="U44" s="20"/>
      <c r="V44" s="20"/>
      <c r="W44" s="2"/>
      <c r="X44" s="2"/>
      <c r="Y44" s="20"/>
      <c r="Z44" s="20"/>
      <c r="AA44" s="2"/>
      <c r="AB44" s="2"/>
      <c r="AC44" s="20"/>
      <c r="AD44" s="20"/>
      <c r="AE44" s="3">
        <f>K54</f>
        <v>0</v>
      </c>
      <c r="AF44" s="3">
        <f>L54</f>
        <v>1</v>
      </c>
    </row>
    <row r="45" spans="2:32" ht="15.75" customHeight="1">
      <c r="B45" s="4" t="s">
        <v>5</v>
      </c>
      <c r="C45" s="2">
        <f>IF(Match!C11&lt;Match!D11,1,0)</f>
        <v>0</v>
      </c>
      <c r="D45" s="2"/>
      <c r="E45" s="20">
        <f>IF(Match!E11&lt;Match!F11,1,0)</f>
        <v>0</v>
      </c>
      <c r="F45" s="20"/>
      <c r="G45" s="2">
        <f>IF(Match!G11&lt;Match!H11,1,0)</f>
        <v>0</v>
      </c>
      <c r="H45" s="2"/>
      <c r="I45" s="20">
        <f>IF(Match!I11&lt;Match!J11,1,0)</f>
        <v>0</v>
      </c>
      <c r="J45" s="20"/>
      <c r="K45" s="2">
        <f>IF(Match!K11&lt;Match!L11,1,0)</f>
        <v>0</v>
      </c>
      <c r="L45" s="2"/>
      <c r="M45" s="20">
        <f>IF(Match!M11&lt;Match!N11,1,0)</f>
        <v>0</v>
      </c>
      <c r="N45" s="20"/>
      <c r="O45" s="2">
        <f>IF(Match!O11&lt;Match!P11,1,0)</f>
        <v>1</v>
      </c>
      <c r="P45" s="2">
        <f>IF(Match!O11=Match!P11,1,0)</f>
        <v>0</v>
      </c>
      <c r="Q45" s="20">
        <f>IF(Match!Q11&lt;Match!R11,1,0)</f>
        <v>0</v>
      </c>
      <c r="R45" s="20">
        <f>IF(Match!Q11=Match!R11,1,0)</f>
        <v>0</v>
      </c>
      <c r="S45" s="2">
        <f>IF(Match!S11&lt;Match!T11,1,0)</f>
        <v>0</v>
      </c>
      <c r="T45" s="2">
        <f>IF(Match!S11=Match!T11,1,0)</f>
        <v>0</v>
      </c>
      <c r="U45" s="20"/>
      <c r="V45" s="20"/>
      <c r="W45" s="2"/>
      <c r="X45" s="2"/>
      <c r="Y45" s="20"/>
      <c r="Z45" s="20"/>
      <c r="AA45" s="2"/>
      <c r="AB45" s="2"/>
      <c r="AC45" s="20"/>
      <c r="AD45" s="20"/>
      <c r="AE45" s="3">
        <f>M54</f>
        <v>1</v>
      </c>
      <c r="AF45" s="3">
        <f>N54</f>
        <v>1</v>
      </c>
    </row>
    <row r="46" spans="2:32" ht="15.75" customHeight="1">
      <c r="B46" s="4" t="s">
        <v>6</v>
      </c>
      <c r="C46" s="2">
        <f>IF(Match!C12&lt;Match!D12,1,0)</f>
        <v>0</v>
      </c>
      <c r="D46" s="2"/>
      <c r="E46" s="20">
        <f>IF(Match!E12&lt;Match!F12,1,0)</f>
        <v>0</v>
      </c>
      <c r="F46" s="20"/>
      <c r="G46" s="2">
        <f>IF(Match!G12&lt;Match!H12,1,0)</f>
        <v>0</v>
      </c>
      <c r="H46" s="2"/>
      <c r="I46" s="20">
        <f>IF(Match!I12&lt;Match!J12,1,0)</f>
        <v>0</v>
      </c>
      <c r="J46" s="20"/>
      <c r="K46" s="2">
        <f>IF(Match!K12&lt;Match!L12,1,0)</f>
        <v>0</v>
      </c>
      <c r="L46" s="2"/>
      <c r="M46" s="20">
        <f>IF(Match!M12&lt;Match!N12,1,0)</f>
        <v>0</v>
      </c>
      <c r="N46" s="20"/>
      <c r="O46" s="2">
        <f>IF(Match!O12&lt;Match!P12,1,0)</f>
        <v>0</v>
      </c>
      <c r="P46" s="2"/>
      <c r="Q46" s="20">
        <f>IF(Match!Q12&lt;Match!R12,1,0)</f>
        <v>0</v>
      </c>
      <c r="R46" s="20">
        <f>IF(Match!Q12=Match!R12,1,0)</f>
        <v>0</v>
      </c>
      <c r="S46" s="2">
        <f>IF(Match!S12&lt;Match!T12,1,0)</f>
        <v>0</v>
      </c>
      <c r="T46" s="2">
        <f>IF(Match!S12=Match!T12,1,0)</f>
        <v>0</v>
      </c>
      <c r="U46" s="20"/>
      <c r="V46" s="20"/>
      <c r="W46" s="2"/>
      <c r="X46" s="2"/>
      <c r="Y46" s="20"/>
      <c r="Z46" s="20"/>
      <c r="AA46" s="2"/>
      <c r="AB46" s="2"/>
      <c r="AC46" s="20"/>
      <c r="AD46" s="20"/>
      <c r="AE46" s="3">
        <f>O54</f>
        <v>1</v>
      </c>
      <c r="AF46" s="3">
        <f>P54</f>
        <v>1</v>
      </c>
    </row>
    <row r="47" spans="2:32" ht="15.75" customHeight="1">
      <c r="B47" s="4" t="s">
        <v>7</v>
      </c>
      <c r="C47" s="2">
        <f>IF(Match!C13&lt;Match!D13,1,0)</f>
        <v>0</v>
      </c>
      <c r="D47" s="2"/>
      <c r="E47" s="20">
        <f>IF(Match!E13&lt;Match!F13,1,0)</f>
        <v>0</v>
      </c>
      <c r="F47" s="20"/>
      <c r="G47" s="2">
        <f>IF(Match!G13&lt;Match!H13,1,0)</f>
        <v>0</v>
      </c>
      <c r="H47" s="2"/>
      <c r="I47" s="20">
        <f>IF(Match!I13&lt;Match!J13,1,0)</f>
        <v>0</v>
      </c>
      <c r="J47" s="20"/>
      <c r="K47" s="2">
        <f>IF(Match!K13&lt;Match!L13,1,0)</f>
        <v>0</v>
      </c>
      <c r="L47" s="2"/>
      <c r="M47" s="20">
        <f>IF(Match!M13&lt;Match!N13,1,0)</f>
        <v>0</v>
      </c>
      <c r="N47" s="20"/>
      <c r="O47" s="2">
        <f>IF(Match!O13&lt;Match!P13,1,0)</f>
        <v>0</v>
      </c>
      <c r="P47" s="2"/>
      <c r="Q47" s="20">
        <f>IF(Match!Q13&lt;Match!R13,1,0)</f>
        <v>0</v>
      </c>
      <c r="R47" s="20"/>
      <c r="S47" s="2">
        <f>IF(Match!S13&lt;Match!T13,1,0)</f>
        <v>0</v>
      </c>
      <c r="T47" s="2">
        <f>IF(Match!S13=Match!T13,1,0)</f>
        <v>1</v>
      </c>
      <c r="U47" s="20"/>
      <c r="V47" s="20"/>
      <c r="W47" s="2"/>
      <c r="X47" s="2"/>
      <c r="Y47" s="20"/>
      <c r="Z47" s="20"/>
      <c r="AA47" s="2"/>
      <c r="AB47" s="2"/>
      <c r="AC47" s="20"/>
      <c r="AD47" s="20"/>
      <c r="AE47" s="3">
        <f>Q54</f>
        <v>1</v>
      </c>
      <c r="AF47" s="3">
        <f>R54</f>
        <v>1</v>
      </c>
    </row>
    <row r="48" spans="2:32" ht="15.75" customHeight="1">
      <c r="B48" s="4" t="s">
        <v>8</v>
      </c>
      <c r="C48" s="2">
        <f>IF(Match!C14&lt;Match!D14,1,0)</f>
        <v>0</v>
      </c>
      <c r="D48" s="2"/>
      <c r="E48" s="20">
        <f>IF(Match!E14&lt;Match!F14,1,0)</f>
        <v>0</v>
      </c>
      <c r="F48" s="20"/>
      <c r="G48" s="2">
        <f>IF(Match!G14&lt;Match!H14,1,0)</f>
        <v>0</v>
      </c>
      <c r="H48" s="2"/>
      <c r="I48" s="20">
        <f>IF(Match!I14&lt;Match!J14,1,0)</f>
        <v>0</v>
      </c>
      <c r="J48" s="20"/>
      <c r="K48" s="2">
        <f>IF(Match!K14&lt;Match!L14,1,0)</f>
        <v>0</v>
      </c>
      <c r="L48" s="2"/>
      <c r="M48" s="20">
        <f>IF(Match!M14&lt;Match!N14,1,0)</f>
        <v>0</v>
      </c>
      <c r="N48" s="20"/>
      <c r="O48" s="2">
        <f>IF(Match!O14&lt;Match!P14,1,0)</f>
        <v>0</v>
      </c>
      <c r="P48" s="2"/>
      <c r="Q48" s="20">
        <f>IF(Match!Q14&lt;Match!R14,1,0)</f>
        <v>0</v>
      </c>
      <c r="R48" s="20"/>
      <c r="S48" s="2">
        <f>IF(Match!S14&lt;Match!T14,1,0)</f>
        <v>0</v>
      </c>
      <c r="T48" s="2"/>
      <c r="U48" s="20"/>
      <c r="V48" s="20"/>
      <c r="W48" s="2"/>
      <c r="X48" s="2"/>
      <c r="Y48" s="20"/>
      <c r="Z48" s="20"/>
      <c r="AA48" s="2"/>
      <c r="AB48" s="2"/>
      <c r="AC48" s="20"/>
      <c r="AD48" s="20"/>
      <c r="AE48" s="3">
        <f>S54</f>
        <v>1</v>
      </c>
      <c r="AF48" s="3">
        <f>T54</f>
        <v>1</v>
      </c>
    </row>
    <row r="49" spans="2:32" ht="15.75" customHeight="1">
      <c r="B49" s="4"/>
      <c r="C49" s="2"/>
      <c r="D49" s="2"/>
      <c r="E49" s="20"/>
      <c r="F49" s="20"/>
      <c r="G49" s="2"/>
      <c r="H49" s="2"/>
      <c r="I49" s="20"/>
      <c r="J49" s="20"/>
      <c r="K49" s="2"/>
      <c r="L49" s="2"/>
      <c r="M49" s="20"/>
      <c r="N49" s="20"/>
      <c r="O49" s="2"/>
      <c r="P49" s="2"/>
      <c r="Q49" s="20"/>
      <c r="R49" s="20"/>
      <c r="S49" s="2"/>
      <c r="T49" s="2"/>
      <c r="U49" s="20"/>
      <c r="V49" s="20"/>
      <c r="W49" s="2"/>
      <c r="X49" s="2"/>
      <c r="Y49" s="20"/>
      <c r="Z49" s="20"/>
      <c r="AA49" s="2"/>
      <c r="AB49" s="2"/>
      <c r="AC49" s="20"/>
      <c r="AD49" s="20"/>
      <c r="AE49" s="3"/>
      <c r="AF49" s="3"/>
    </row>
    <row r="50" spans="2:32" ht="15.75" customHeight="1">
      <c r="B50" s="4"/>
      <c r="C50" s="2"/>
      <c r="D50" s="2"/>
      <c r="E50" s="20"/>
      <c r="F50" s="20"/>
      <c r="G50" s="2"/>
      <c r="H50" s="2"/>
      <c r="I50" s="20"/>
      <c r="J50" s="20"/>
      <c r="K50" s="2"/>
      <c r="L50" s="2"/>
      <c r="M50" s="20"/>
      <c r="N50" s="20"/>
      <c r="O50" s="2"/>
      <c r="P50" s="2"/>
      <c r="Q50" s="20"/>
      <c r="R50" s="20"/>
      <c r="S50" s="2"/>
      <c r="T50" s="2"/>
      <c r="U50" s="20"/>
      <c r="V50" s="20"/>
      <c r="W50" s="2"/>
      <c r="X50" s="2"/>
      <c r="Y50" s="20"/>
      <c r="Z50" s="20"/>
      <c r="AA50" s="2"/>
      <c r="AB50" s="2"/>
      <c r="AC50" s="20"/>
      <c r="AD50" s="20"/>
      <c r="AE50" s="3"/>
      <c r="AF50" s="3"/>
    </row>
    <row r="51" spans="2:32" ht="15.75" customHeight="1">
      <c r="B51" s="4"/>
      <c r="C51" s="2"/>
      <c r="D51" s="2"/>
      <c r="E51" s="20"/>
      <c r="F51" s="20"/>
      <c r="G51" s="2"/>
      <c r="H51" s="2"/>
      <c r="I51" s="20"/>
      <c r="J51" s="20"/>
      <c r="K51" s="2"/>
      <c r="L51" s="2"/>
      <c r="M51" s="20"/>
      <c r="N51" s="20"/>
      <c r="O51" s="2"/>
      <c r="P51" s="2"/>
      <c r="Q51" s="20"/>
      <c r="R51" s="20"/>
      <c r="S51" s="2"/>
      <c r="T51" s="2"/>
      <c r="U51" s="20"/>
      <c r="V51" s="20"/>
      <c r="W51" s="2"/>
      <c r="X51" s="2"/>
      <c r="Y51" s="20"/>
      <c r="Z51" s="20"/>
      <c r="AA51" s="2"/>
      <c r="AB51" s="2"/>
      <c r="AC51" s="20"/>
      <c r="AD51" s="20"/>
      <c r="AE51" s="3"/>
      <c r="AF51" s="3"/>
    </row>
    <row r="52" spans="2:32" ht="15.75" customHeight="1">
      <c r="B52" s="4"/>
      <c r="C52" s="2"/>
      <c r="D52" s="2"/>
      <c r="E52" s="20"/>
      <c r="F52" s="20"/>
      <c r="G52" s="2"/>
      <c r="H52" s="2"/>
      <c r="I52" s="20"/>
      <c r="J52" s="20"/>
      <c r="K52" s="2"/>
      <c r="L52" s="2"/>
      <c r="M52" s="20"/>
      <c r="N52" s="20"/>
      <c r="O52" s="2"/>
      <c r="P52" s="2"/>
      <c r="Q52" s="20"/>
      <c r="R52" s="20"/>
      <c r="S52" s="2"/>
      <c r="T52" s="2"/>
      <c r="U52" s="20"/>
      <c r="V52" s="20"/>
      <c r="W52" s="2"/>
      <c r="X52" s="2"/>
      <c r="Y52" s="20"/>
      <c r="Z52" s="20"/>
      <c r="AA52" s="2"/>
      <c r="AB52" s="2"/>
      <c r="AC52" s="20"/>
      <c r="AD52" s="20"/>
      <c r="AE52" s="3"/>
      <c r="AF52" s="3"/>
    </row>
    <row r="53" spans="2:32" ht="15.75" customHeight="1">
      <c r="B53" s="4"/>
      <c r="C53" s="2"/>
      <c r="D53" s="2"/>
      <c r="E53" s="20"/>
      <c r="F53" s="20"/>
      <c r="G53" s="2"/>
      <c r="H53" s="2"/>
      <c r="I53" s="20"/>
      <c r="J53" s="20"/>
      <c r="K53" s="2"/>
      <c r="L53" s="2"/>
      <c r="M53" s="20"/>
      <c r="N53" s="20"/>
      <c r="O53" s="2"/>
      <c r="P53" s="2"/>
      <c r="Q53" s="20"/>
      <c r="R53" s="20"/>
      <c r="S53" s="2"/>
      <c r="T53" s="2"/>
      <c r="U53" s="20"/>
      <c r="V53" s="20"/>
      <c r="W53" s="2"/>
      <c r="X53" s="2"/>
      <c r="Y53" s="20"/>
      <c r="Z53" s="20"/>
      <c r="AA53" s="2"/>
      <c r="AB53" s="2"/>
      <c r="AC53" s="20"/>
      <c r="AD53" s="20"/>
      <c r="AE53" s="3"/>
      <c r="AF53" s="3"/>
    </row>
    <row r="54" spans="2:32" ht="15.75" customHeight="1">
      <c r="B54" s="1"/>
      <c r="C54" s="3">
        <f aca="true" t="shared" si="14" ref="C54:T54">SUM(C40:C53)</f>
        <v>0</v>
      </c>
      <c r="D54" s="3">
        <f t="shared" si="14"/>
        <v>0</v>
      </c>
      <c r="E54" s="20">
        <f t="shared" si="14"/>
        <v>0</v>
      </c>
      <c r="F54" s="20">
        <f t="shared" si="14"/>
        <v>1</v>
      </c>
      <c r="G54" s="3">
        <f t="shared" si="14"/>
        <v>2</v>
      </c>
      <c r="H54" s="3">
        <f t="shared" si="14"/>
        <v>0</v>
      </c>
      <c r="I54" s="20">
        <f t="shared" si="14"/>
        <v>2</v>
      </c>
      <c r="J54" s="20">
        <f t="shared" si="14"/>
        <v>0</v>
      </c>
      <c r="K54" s="3">
        <f t="shared" si="14"/>
        <v>0</v>
      </c>
      <c r="L54" s="3">
        <f t="shared" si="14"/>
        <v>1</v>
      </c>
      <c r="M54" s="20">
        <f t="shared" si="14"/>
        <v>1</v>
      </c>
      <c r="N54" s="20">
        <f t="shared" si="14"/>
        <v>1</v>
      </c>
      <c r="O54" s="3">
        <f t="shared" si="14"/>
        <v>1</v>
      </c>
      <c r="P54" s="3">
        <f t="shared" si="14"/>
        <v>1</v>
      </c>
      <c r="Q54" s="20">
        <f t="shared" si="14"/>
        <v>1</v>
      </c>
      <c r="R54" s="20">
        <f t="shared" si="14"/>
        <v>1</v>
      </c>
      <c r="S54" s="3">
        <f t="shared" si="14"/>
        <v>1</v>
      </c>
      <c r="T54" s="3">
        <f t="shared" si="14"/>
        <v>1</v>
      </c>
      <c r="U54" s="20"/>
      <c r="V54" s="20"/>
      <c r="W54" s="3"/>
      <c r="X54" s="3"/>
      <c r="Y54" s="20"/>
      <c r="Z54" s="20"/>
      <c r="AA54" s="3"/>
      <c r="AB54" s="3"/>
      <c r="AC54" s="20"/>
      <c r="AD54" s="20"/>
      <c r="AE54" s="1"/>
      <c r="AF54" s="1"/>
    </row>
    <row r="55" spans="2:32" ht="15.75" customHeight="1">
      <c r="B55" s="1"/>
      <c r="C55" s="1"/>
      <c r="D55" s="1"/>
      <c r="E55" s="21"/>
      <c r="F55" s="21"/>
      <c r="G55" s="1"/>
      <c r="H55" s="1"/>
      <c r="I55" s="21"/>
      <c r="J55" s="21"/>
      <c r="K55" s="1"/>
      <c r="L55" s="1"/>
      <c r="M55" s="21"/>
      <c r="N55" s="21"/>
      <c r="O55" s="1"/>
      <c r="P55" s="1"/>
      <c r="Q55" s="21"/>
      <c r="R55" s="21"/>
      <c r="S55" s="1"/>
      <c r="T55" s="1"/>
      <c r="U55" s="21"/>
      <c r="V55" s="21"/>
      <c r="W55" s="1"/>
      <c r="X55" s="1"/>
      <c r="Y55" s="21"/>
      <c r="Z55" s="21"/>
      <c r="AA55" s="1"/>
      <c r="AB55" s="1"/>
      <c r="AC55" s="21"/>
      <c r="AD55" s="21"/>
      <c r="AE55" s="1"/>
      <c r="AF55" s="1"/>
    </row>
    <row r="56" spans="2:34" ht="15.75" customHeight="1">
      <c r="B56" s="9" t="s">
        <v>23</v>
      </c>
      <c r="C56" s="91" t="s">
        <v>0</v>
      </c>
      <c r="D56" s="91"/>
      <c r="E56" s="91" t="s">
        <v>1</v>
      </c>
      <c r="F56" s="91"/>
      <c r="G56" s="91" t="s">
        <v>2</v>
      </c>
      <c r="H56" s="91"/>
      <c r="I56" s="91" t="s">
        <v>3</v>
      </c>
      <c r="J56" s="91"/>
      <c r="K56" s="91" t="s">
        <v>4</v>
      </c>
      <c r="L56" s="91"/>
      <c r="M56" s="92" t="s">
        <v>5</v>
      </c>
      <c r="N56" s="92"/>
      <c r="O56" s="92" t="s">
        <v>6</v>
      </c>
      <c r="P56" s="92"/>
      <c r="Q56" s="92" t="s">
        <v>7</v>
      </c>
      <c r="R56" s="92"/>
      <c r="S56" s="92" t="s">
        <v>8</v>
      </c>
      <c r="T56" s="92"/>
      <c r="U56" s="92" t="s">
        <v>9</v>
      </c>
      <c r="V56" s="92"/>
      <c r="W56" s="92" t="s">
        <v>10</v>
      </c>
      <c r="X56" s="92"/>
      <c r="Y56" s="92" t="s">
        <v>11</v>
      </c>
      <c r="Z56" s="92"/>
      <c r="AA56" s="92" t="s">
        <v>12</v>
      </c>
      <c r="AB56" s="92"/>
      <c r="AC56" s="92" t="s">
        <v>13</v>
      </c>
      <c r="AD56" s="92"/>
      <c r="AG56" s="90" t="s">
        <v>23</v>
      </c>
      <c r="AH56" s="90"/>
    </row>
    <row r="57" spans="2:34" ht="15.75" customHeight="1">
      <c r="B57" s="4" t="s">
        <v>0</v>
      </c>
      <c r="C57" s="2">
        <f>IF(Match!C6="X",1,0)</f>
        <v>0</v>
      </c>
      <c r="D57" s="2">
        <f>IF(Match!D6="X",1,0)</f>
        <v>0</v>
      </c>
      <c r="E57" s="20">
        <f>IF(Match!E6="X",1,0)</f>
        <v>0</v>
      </c>
      <c r="F57" s="20">
        <f>IF(Match!F6="X",1,0)</f>
        <v>0</v>
      </c>
      <c r="G57" s="2">
        <f>IF(Match!G6="X",1,0)</f>
        <v>0</v>
      </c>
      <c r="H57" s="2">
        <f>IF(Match!H6="X",1,0)</f>
        <v>0</v>
      </c>
      <c r="I57" s="20">
        <f>IF(Match!I6="X",1,0)</f>
        <v>0</v>
      </c>
      <c r="J57" s="20">
        <f>IF(Match!J6="X",1,0)</f>
        <v>0</v>
      </c>
      <c r="K57" s="2">
        <f>IF(Match!K6="X",1,0)</f>
        <v>0</v>
      </c>
      <c r="L57" s="2">
        <f>IF(Match!L6="X",1,0)</f>
        <v>0</v>
      </c>
      <c r="M57" s="20">
        <f>IF(Match!M6="X",1,0)</f>
        <v>0</v>
      </c>
      <c r="N57" s="20">
        <f>IF(Match!N6="X",1,0)</f>
        <v>0</v>
      </c>
      <c r="O57" s="2">
        <f>IF(Match!O6="X",1,0)</f>
        <v>0</v>
      </c>
      <c r="P57" s="2">
        <f>IF(Match!P6="X",1,0)</f>
        <v>0</v>
      </c>
      <c r="Q57" s="20">
        <f>IF(Match!Q6="X",1,0)</f>
        <v>0</v>
      </c>
      <c r="R57" s="20">
        <f>IF(Match!R6="X",1,0)</f>
        <v>0</v>
      </c>
      <c r="S57" s="2">
        <f>IF(Match!S6="X",1,0)</f>
        <v>0</v>
      </c>
      <c r="T57" s="2">
        <f>IF(Match!T6="X",1,0)</f>
        <v>0</v>
      </c>
      <c r="U57" s="20"/>
      <c r="V57" s="20"/>
      <c r="W57" s="2"/>
      <c r="X57" s="2"/>
      <c r="Y57" s="20"/>
      <c r="Z57" s="20"/>
      <c r="AA57" s="2"/>
      <c r="AB57" s="2"/>
      <c r="AC57" s="20"/>
      <c r="AD57" s="20"/>
      <c r="AE57" s="3">
        <f>SUM(C57:AD57)</f>
        <v>0</v>
      </c>
      <c r="AF57" s="3"/>
      <c r="AH57" s="22">
        <f>AE57+C71+D71</f>
        <v>0</v>
      </c>
    </row>
    <row r="58" spans="2:34" ht="15.75" customHeight="1">
      <c r="B58" s="4" t="s">
        <v>1</v>
      </c>
      <c r="C58" s="2">
        <f>IF(Match!C7="X",1,0)</f>
        <v>0</v>
      </c>
      <c r="D58" s="2">
        <f>IF(Match!D7="X",1,0)</f>
        <v>0</v>
      </c>
      <c r="E58" s="20">
        <f>IF(Match!E7="X",1,0)</f>
        <v>0</v>
      </c>
      <c r="F58" s="20">
        <f>IF(Match!F7="X",1,0)</f>
        <v>0</v>
      </c>
      <c r="G58" s="2">
        <f>IF(Match!G7="X",1,0)</f>
        <v>0</v>
      </c>
      <c r="H58" s="2">
        <f>IF(Match!H7="X",1,0)</f>
        <v>0</v>
      </c>
      <c r="I58" s="20">
        <f>IF(Match!I7="X",1,0)</f>
        <v>0</v>
      </c>
      <c r="J58" s="20">
        <f>IF(Match!J7="X",1,0)</f>
        <v>0</v>
      </c>
      <c r="K58" s="2">
        <f>IF(Match!K7="X",1,0)</f>
        <v>0</v>
      </c>
      <c r="L58" s="2">
        <f>IF(Match!L7="X",1,0)</f>
        <v>0</v>
      </c>
      <c r="M58" s="20">
        <f>IF(Match!M7="X",1,0)</f>
        <v>0</v>
      </c>
      <c r="N58" s="20">
        <f>IF(Match!N7="X",1,0)</f>
        <v>0</v>
      </c>
      <c r="O58" s="2">
        <f>IF(Match!O7="X",1,0)</f>
        <v>0</v>
      </c>
      <c r="P58" s="2">
        <f>IF(Match!P7="X",1,0)</f>
        <v>0</v>
      </c>
      <c r="Q58" s="20">
        <f>IF(Match!Q7="X",1,0)</f>
        <v>0</v>
      </c>
      <c r="R58" s="20">
        <f>IF(Match!R7="X",1,0)</f>
        <v>0</v>
      </c>
      <c r="S58" s="2">
        <f>IF(Match!S7="X",1,0)</f>
        <v>0</v>
      </c>
      <c r="T58" s="2">
        <f>IF(Match!T7="X",1,0)</f>
        <v>0</v>
      </c>
      <c r="U58" s="20"/>
      <c r="V58" s="20"/>
      <c r="W58" s="2"/>
      <c r="X58" s="2"/>
      <c r="Y58" s="20"/>
      <c r="Z58" s="20"/>
      <c r="AA58" s="2"/>
      <c r="AB58" s="2"/>
      <c r="AC58" s="20"/>
      <c r="AD58" s="20"/>
      <c r="AE58" s="3">
        <f aca="true" t="shared" si="15" ref="AE58:AE65">SUM(C58:AD58)</f>
        <v>0</v>
      </c>
      <c r="AF58" s="3"/>
      <c r="AH58" s="22">
        <f>AE58+E71+F71</f>
        <v>0</v>
      </c>
    </row>
    <row r="59" spans="2:34" ht="15.75" customHeight="1">
      <c r="B59" s="4" t="s">
        <v>2</v>
      </c>
      <c r="C59" s="2">
        <f>IF(Match!C8="X",1,0)</f>
        <v>0</v>
      </c>
      <c r="D59" s="2">
        <f>IF(Match!D8="X",1,0)</f>
        <v>0</v>
      </c>
      <c r="E59" s="20">
        <f>IF(Match!E8="X",1,0)</f>
        <v>0</v>
      </c>
      <c r="F59" s="20">
        <f>IF(Match!F8="X",1,0)</f>
        <v>0</v>
      </c>
      <c r="G59" s="2">
        <f>IF(Match!G8="X",1,0)</f>
        <v>0</v>
      </c>
      <c r="H59" s="2">
        <f>IF(Match!H8="X",1,0)</f>
        <v>0</v>
      </c>
      <c r="I59" s="20">
        <f>IF(Match!I8="X",1,0)</f>
        <v>0</v>
      </c>
      <c r="J59" s="20">
        <f>IF(Match!J8="X",1,0)</f>
        <v>0</v>
      </c>
      <c r="K59" s="2">
        <f>IF(Match!K8="X",1,0)</f>
        <v>0</v>
      </c>
      <c r="L59" s="2">
        <f>IF(Match!L8="X",1,0)</f>
        <v>0</v>
      </c>
      <c r="M59" s="20">
        <f>IF(Match!M8="X",1,0)</f>
        <v>0</v>
      </c>
      <c r="N59" s="20">
        <f>IF(Match!N8="X",1,0)</f>
        <v>0</v>
      </c>
      <c r="O59" s="2">
        <f>IF(Match!O8="X",1,0)</f>
        <v>0</v>
      </c>
      <c r="P59" s="2">
        <f>IF(Match!P8="X",1,0)</f>
        <v>0</v>
      </c>
      <c r="Q59" s="20">
        <f>IF(Match!Q8="X",1,0)</f>
        <v>0</v>
      </c>
      <c r="R59" s="20">
        <f>IF(Match!R8="X",1,0)</f>
        <v>0</v>
      </c>
      <c r="S59" s="2">
        <f>IF(Match!S8="X",1,0)</f>
        <v>0</v>
      </c>
      <c r="T59" s="2">
        <f>IF(Match!T8="X",1,0)</f>
        <v>0</v>
      </c>
      <c r="U59" s="20"/>
      <c r="V59" s="20"/>
      <c r="W59" s="2"/>
      <c r="X59" s="2"/>
      <c r="Y59" s="20"/>
      <c r="Z59" s="20"/>
      <c r="AA59" s="2"/>
      <c r="AB59" s="2"/>
      <c r="AC59" s="20"/>
      <c r="AD59" s="20"/>
      <c r="AE59" s="3">
        <f t="shared" si="15"/>
        <v>0</v>
      </c>
      <c r="AF59" s="3"/>
      <c r="AH59" s="22">
        <f>AE59+G71+H71</f>
        <v>0</v>
      </c>
    </row>
    <row r="60" spans="2:34" ht="15.75" customHeight="1">
      <c r="B60" s="4" t="s">
        <v>3</v>
      </c>
      <c r="C60" s="2">
        <f>IF(Match!C9="X",1,0)</f>
        <v>0</v>
      </c>
      <c r="D60" s="2">
        <f>IF(Match!D9="X",1,0)</f>
        <v>0</v>
      </c>
      <c r="E60" s="20">
        <f>IF(Match!E9="X",1,0)</f>
        <v>0</v>
      </c>
      <c r="F60" s="20">
        <f>IF(Match!F9="X",1,0)</f>
        <v>0</v>
      </c>
      <c r="G60" s="2">
        <f>IF(Match!G9="X",1,0)</f>
        <v>0</v>
      </c>
      <c r="H60" s="2">
        <f>IF(Match!H9="X",1,0)</f>
        <v>0</v>
      </c>
      <c r="I60" s="20">
        <f>IF(Match!I9="X",1,0)</f>
        <v>0</v>
      </c>
      <c r="J60" s="20">
        <f>IF(Match!J9="X",1,0)</f>
        <v>0</v>
      </c>
      <c r="K60" s="2">
        <f>IF(Match!K9="X",1,0)</f>
        <v>0</v>
      </c>
      <c r="L60" s="2">
        <f>IF(Match!L9="X",1,0)</f>
        <v>0</v>
      </c>
      <c r="M60" s="20">
        <f>IF(Match!M9="X",1,0)</f>
        <v>0</v>
      </c>
      <c r="N60" s="20">
        <f>IF(Match!N9="X",1,0)</f>
        <v>0</v>
      </c>
      <c r="O60" s="2">
        <f>IF(Match!O9="X",1,0)</f>
        <v>0</v>
      </c>
      <c r="P60" s="2">
        <f>IF(Match!P9="X",1,0)</f>
        <v>0</v>
      </c>
      <c r="Q60" s="20">
        <f>IF(Match!Q9="X",1,0)</f>
        <v>0</v>
      </c>
      <c r="R60" s="20">
        <f>IF(Match!R9="X",1,0)</f>
        <v>0</v>
      </c>
      <c r="S60" s="2">
        <f>IF(Match!S9="X",1,0)</f>
        <v>0</v>
      </c>
      <c r="T60" s="2">
        <f>IF(Match!T9="X",1,0)</f>
        <v>0</v>
      </c>
      <c r="U60" s="20"/>
      <c r="V60" s="20"/>
      <c r="W60" s="2"/>
      <c r="X60" s="2"/>
      <c r="Y60" s="20"/>
      <c r="Z60" s="20"/>
      <c r="AA60" s="2"/>
      <c r="AB60" s="2"/>
      <c r="AC60" s="20"/>
      <c r="AD60" s="20"/>
      <c r="AE60" s="3">
        <f t="shared" si="15"/>
        <v>0</v>
      </c>
      <c r="AF60" s="3"/>
      <c r="AH60" s="22">
        <f>AE60+I71+J71</f>
        <v>0</v>
      </c>
    </row>
    <row r="61" spans="2:34" ht="15.75" customHeight="1">
      <c r="B61" s="4" t="s">
        <v>4</v>
      </c>
      <c r="C61" s="2">
        <f>IF(Match!C10="X",1,0)</f>
        <v>0</v>
      </c>
      <c r="D61" s="2">
        <f>IF(Match!D10="X",1,0)</f>
        <v>0</v>
      </c>
      <c r="E61" s="20">
        <f>IF(Match!E10="X",1,0)</f>
        <v>0</v>
      </c>
      <c r="F61" s="20">
        <f>IF(Match!F10="X",1,0)</f>
        <v>0</v>
      </c>
      <c r="G61" s="2">
        <f>IF(Match!G10="X",1,0)</f>
        <v>0</v>
      </c>
      <c r="H61" s="2">
        <f>IF(Match!H10="X",1,0)</f>
        <v>0</v>
      </c>
      <c r="I61" s="20">
        <f>IF(Match!I10="X",1,0)</f>
        <v>0</v>
      </c>
      <c r="J61" s="20">
        <f>IF(Match!J10="X",1,0)</f>
        <v>0</v>
      </c>
      <c r="K61" s="2">
        <f>IF(Match!K10="X",1,0)</f>
        <v>0</v>
      </c>
      <c r="L61" s="2">
        <f>IF(Match!L10="X",1,0)</f>
        <v>0</v>
      </c>
      <c r="M61" s="20">
        <f>IF(Match!M10="X",1,0)</f>
        <v>0</v>
      </c>
      <c r="N61" s="20">
        <f>IF(Match!N10="X",1,0)</f>
        <v>0</v>
      </c>
      <c r="O61" s="2">
        <f>IF(Match!O10="X",1,0)</f>
        <v>0</v>
      </c>
      <c r="P61" s="2">
        <f>IF(Match!P10="X",1,0)</f>
        <v>0</v>
      </c>
      <c r="Q61" s="20">
        <f>IF(Match!Q10="X",1,0)</f>
        <v>0</v>
      </c>
      <c r="R61" s="20">
        <f>IF(Match!R10="X",1,0)</f>
        <v>0</v>
      </c>
      <c r="S61" s="2">
        <f>IF(Match!S10="X",1,0)</f>
        <v>0</v>
      </c>
      <c r="T61" s="2">
        <f>IF(Match!T10="X",1,0)</f>
        <v>0</v>
      </c>
      <c r="U61" s="20"/>
      <c r="V61" s="20"/>
      <c r="W61" s="2"/>
      <c r="X61" s="2"/>
      <c r="Y61" s="20"/>
      <c r="Z61" s="20"/>
      <c r="AA61" s="2"/>
      <c r="AB61" s="2"/>
      <c r="AC61" s="20"/>
      <c r="AD61" s="20"/>
      <c r="AE61" s="3">
        <f t="shared" si="15"/>
        <v>0</v>
      </c>
      <c r="AF61" s="3"/>
      <c r="AH61" s="22">
        <f>AE61+K71+L71</f>
        <v>0</v>
      </c>
    </row>
    <row r="62" spans="2:34" ht="15.75" customHeight="1">
      <c r="B62" s="4" t="s">
        <v>5</v>
      </c>
      <c r="C62" s="2">
        <f>IF(Match!C11="X",1,0)</f>
        <v>0</v>
      </c>
      <c r="D62" s="2">
        <f>IF(Match!D11="X",1,0)</f>
        <v>0</v>
      </c>
      <c r="E62" s="20">
        <f>IF(Match!E11="X",1,0)</f>
        <v>0</v>
      </c>
      <c r="F62" s="20">
        <f>IF(Match!F11="X",1,0)</f>
        <v>0</v>
      </c>
      <c r="G62" s="2">
        <f>IF(Match!G11="X",1,0)</f>
        <v>0</v>
      </c>
      <c r="H62" s="2">
        <f>IF(Match!H11="X",1,0)</f>
        <v>0</v>
      </c>
      <c r="I62" s="20">
        <f>IF(Match!I11="X",1,0)</f>
        <v>0</v>
      </c>
      <c r="J62" s="20">
        <f>IF(Match!J11="X",1,0)</f>
        <v>0</v>
      </c>
      <c r="K62" s="2">
        <f>IF(Match!K11="X",1,0)</f>
        <v>0</v>
      </c>
      <c r="L62" s="2">
        <f>IF(Match!L11="X",1,0)</f>
        <v>0</v>
      </c>
      <c r="M62" s="20">
        <f>IF(Match!M11="X",1,0)</f>
        <v>0</v>
      </c>
      <c r="N62" s="20">
        <f>IF(Match!N11="X",1,0)</f>
        <v>0</v>
      </c>
      <c r="O62" s="2">
        <f>IF(Match!O11="X",1,0)</f>
        <v>0</v>
      </c>
      <c r="P62" s="2">
        <f>IF(Match!P11="X",1,0)</f>
        <v>0</v>
      </c>
      <c r="Q62" s="20">
        <f>IF(Match!Q11="X",1,0)</f>
        <v>0</v>
      </c>
      <c r="R62" s="20">
        <f>IF(Match!R11="X",1,0)</f>
        <v>0</v>
      </c>
      <c r="S62" s="2">
        <f>IF(Match!S11="X",1,0)</f>
        <v>0</v>
      </c>
      <c r="T62" s="2">
        <f>IF(Match!T11="X",1,0)</f>
        <v>0</v>
      </c>
      <c r="U62" s="20"/>
      <c r="V62" s="20"/>
      <c r="W62" s="2"/>
      <c r="X62" s="2"/>
      <c r="Y62" s="20"/>
      <c r="Z62" s="20"/>
      <c r="AA62" s="2"/>
      <c r="AB62" s="2"/>
      <c r="AC62" s="20"/>
      <c r="AD62" s="20"/>
      <c r="AE62" s="3">
        <f t="shared" si="15"/>
        <v>0</v>
      </c>
      <c r="AF62" s="3"/>
      <c r="AH62" s="22">
        <f>AE62+M71+N71</f>
        <v>0</v>
      </c>
    </row>
    <row r="63" spans="2:34" ht="15.75" customHeight="1">
      <c r="B63" s="4" t="s">
        <v>6</v>
      </c>
      <c r="C63" s="2">
        <f>IF(Match!C12="X",1,0)</f>
        <v>0</v>
      </c>
      <c r="D63" s="2">
        <f>IF(Match!D12="X",1,0)</f>
        <v>0</v>
      </c>
      <c r="E63" s="20">
        <f>IF(Match!E12="X",1,0)</f>
        <v>0</v>
      </c>
      <c r="F63" s="20">
        <f>IF(Match!F12="X",1,0)</f>
        <v>0</v>
      </c>
      <c r="G63" s="2">
        <f>IF(Match!G12="X",1,0)</f>
        <v>0</v>
      </c>
      <c r="H63" s="2">
        <f>IF(Match!H12="X",1,0)</f>
        <v>0</v>
      </c>
      <c r="I63" s="20">
        <f>IF(Match!I12="X",1,0)</f>
        <v>0</v>
      </c>
      <c r="J63" s="20">
        <f>IF(Match!J12="X",1,0)</f>
        <v>0</v>
      </c>
      <c r="K63" s="2">
        <f>IF(Match!K12="X",1,0)</f>
        <v>0</v>
      </c>
      <c r="L63" s="2">
        <f>IF(Match!L12="X",1,0)</f>
        <v>0</v>
      </c>
      <c r="M63" s="20">
        <f>IF(Match!M12="X",1,0)</f>
        <v>0</v>
      </c>
      <c r="N63" s="20">
        <f>IF(Match!N12="X",1,0)</f>
        <v>0</v>
      </c>
      <c r="O63" s="2">
        <f>IF(Match!O12="X",1,0)</f>
        <v>0</v>
      </c>
      <c r="P63" s="2">
        <f>IF(Match!P12="X",1,0)</f>
        <v>0</v>
      </c>
      <c r="Q63" s="20">
        <f>IF(Match!Q12="X",1,0)</f>
        <v>0</v>
      </c>
      <c r="R63" s="20">
        <f>IF(Match!R12="X",1,0)</f>
        <v>0</v>
      </c>
      <c r="S63" s="2">
        <f>IF(Match!S12="X",1,0)</f>
        <v>0</v>
      </c>
      <c r="T63" s="2">
        <f>IF(Match!T12="X",1,0)</f>
        <v>0</v>
      </c>
      <c r="U63" s="20"/>
      <c r="V63" s="20"/>
      <c r="W63" s="2"/>
      <c r="X63" s="2"/>
      <c r="Y63" s="20"/>
      <c r="Z63" s="20"/>
      <c r="AA63" s="2"/>
      <c r="AB63" s="2"/>
      <c r="AC63" s="20"/>
      <c r="AD63" s="20"/>
      <c r="AE63" s="3">
        <f t="shared" si="15"/>
        <v>0</v>
      </c>
      <c r="AF63" s="3"/>
      <c r="AH63" s="22">
        <f>AE63+O71+P71</f>
        <v>0</v>
      </c>
    </row>
    <row r="64" spans="2:34" ht="15.75" customHeight="1">
      <c r="B64" s="4" t="s">
        <v>7</v>
      </c>
      <c r="C64" s="2">
        <f>IF(Match!C13="X",1,0)</f>
        <v>0</v>
      </c>
      <c r="D64" s="2">
        <f>IF(Match!D13="X",1,0)</f>
        <v>0</v>
      </c>
      <c r="E64" s="20">
        <f>IF(Match!E13="X",1,0)</f>
        <v>0</v>
      </c>
      <c r="F64" s="20">
        <f>IF(Match!F13="X",1,0)</f>
        <v>0</v>
      </c>
      <c r="G64" s="2">
        <f>IF(Match!G13="X",1,0)</f>
        <v>0</v>
      </c>
      <c r="H64" s="2">
        <f>IF(Match!H13="X",1,0)</f>
        <v>0</v>
      </c>
      <c r="I64" s="20">
        <f>IF(Match!I13="X",1,0)</f>
        <v>0</v>
      </c>
      <c r="J64" s="20">
        <f>IF(Match!J13="X",1,0)</f>
        <v>0</v>
      </c>
      <c r="K64" s="2">
        <f>IF(Match!K13="X",1,0)</f>
        <v>0</v>
      </c>
      <c r="L64" s="2">
        <f>IF(Match!L13="X",1,0)</f>
        <v>0</v>
      </c>
      <c r="M64" s="20">
        <f>IF(Match!M13="X",1,0)</f>
        <v>0</v>
      </c>
      <c r="N64" s="20">
        <f>IF(Match!N13="X",1,0)</f>
        <v>0</v>
      </c>
      <c r="O64" s="2">
        <f>IF(Match!O13="X",1,0)</f>
        <v>0</v>
      </c>
      <c r="P64" s="2">
        <f>IF(Match!P13="X",1,0)</f>
        <v>0</v>
      </c>
      <c r="Q64" s="20">
        <f>IF(Match!Q13="X",1,0)</f>
        <v>0</v>
      </c>
      <c r="R64" s="20">
        <f>IF(Match!R13="X",1,0)</f>
        <v>0</v>
      </c>
      <c r="S64" s="2">
        <f>IF(Match!S13="X",1,0)</f>
        <v>0</v>
      </c>
      <c r="T64" s="2">
        <f>IF(Match!T13="X",1,0)</f>
        <v>0</v>
      </c>
      <c r="U64" s="20"/>
      <c r="V64" s="20"/>
      <c r="W64" s="2"/>
      <c r="X64" s="2"/>
      <c r="Y64" s="20"/>
      <c r="Z64" s="20"/>
      <c r="AA64" s="2"/>
      <c r="AB64" s="2"/>
      <c r="AC64" s="20"/>
      <c r="AD64" s="20"/>
      <c r="AE64" s="3">
        <f t="shared" si="15"/>
        <v>0</v>
      </c>
      <c r="AF64" s="3"/>
      <c r="AH64" s="22">
        <f>AE64+Q71+R71</f>
        <v>0</v>
      </c>
    </row>
    <row r="65" spans="2:34" ht="15.75" customHeight="1">
      <c r="B65" s="4" t="s">
        <v>8</v>
      </c>
      <c r="C65" s="2">
        <f>IF(Match!C14="X",1,0)</f>
        <v>0</v>
      </c>
      <c r="D65" s="2">
        <f>IF(Match!D14="X",1,0)</f>
        <v>0</v>
      </c>
      <c r="E65" s="20">
        <f>IF(Match!E14="X",1,0)</f>
        <v>0</v>
      </c>
      <c r="F65" s="20">
        <f>IF(Match!F14="X",1,0)</f>
        <v>0</v>
      </c>
      <c r="G65" s="2">
        <f>IF(Match!G14="X",1,0)</f>
        <v>0</v>
      </c>
      <c r="H65" s="2">
        <f>IF(Match!H14="X",1,0)</f>
        <v>0</v>
      </c>
      <c r="I65" s="20">
        <f>IF(Match!I14="X",1,0)</f>
        <v>0</v>
      </c>
      <c r="J65" s="20">
        <f>IF(Match!J14="X",1,0)</f>
        <v>0</v>
      </c>
      <c r="K65" s="2">
        <f>IF(Match!K14="X",1,0)</f>
        <v>0</v>
      </c>
      <c r="L65" s="2">
        <f>IF(Match!L14="X",1,0)</f>
        <v>0</v>
      </c>
      <c r="M65" s="20">
        <f>IF(Match!M14="X",1,0)</f>
        <v>0</v>
      </c>
      <c r="N65" s="20">
        <f>IF(Match!N14="X",1,0)</f>
        <v>0</v>
      </c>
      <c r="O65" s="2">
        <f>IF(Match!O14="X",1,0)</f>
        <v>0</v>
      </c>
      <c r="P65" s="2">
        <f>IF(Match!P14="X",1,0)</f>
        <v>0</v>
      </c>
      <c r="Q65" s="20">
        <f>IF(Match!Q14="X",1,0)</f>
        <v>0</v>
      </c>
      <c r="R65" s="20">
        <f>IF(Match!R14="X",1,0)</f>
        <v>0</v>
      </c>
      <c r="S65" s="2">
        <f>IF(Match!S14="X",1,0)</f>
        <v>0</v>
      </c>
      <c r="T65" s="2">
        <f>IF(Match!T14="X",1,0)</f>
        <v>0</v>
      </c>
      <c r="U65" s="20"/>
      <c r="V65" s="20"/>
      <c r="W65" s="2"/>
      <c r="X65" s="2"/>
      <c r="Y65" s="20"/>
      <c r="Z65" s="20"/>
      <c r="AA65" s="2"/>
      <c r="AB65" s="2"/>
      <c r="AC65" s="20"/>
      <c r="AD65" s="20"/>
      <c r="AE65" s="3">
        <f t="shared" si="15"/>
        <v>0</v>
      </c>
      <c r="AF65" s="3"/>
      <c r="AH65" s="22">
        <f>AE65+S71+T71</f>
        <v>0</v>
      </c>
    </row>
    <row r="66" spans="2:34" ht="15.75" customHeight="1">
      <c r="B66" s="4"/>
      <c r="C66" s="2"/>
      <c r="D66" s="2"/>
      <c r="E66" s="20"/>
      <c r="F66" s="20"/>
      <c r="G66" s="2"/>
      <c r="H66" s="2"/>
      <c r="I66" s="20"/>
      <c r="J66" s="20"/>
      <c r="K66" s="2"/>
      <c r="L66" s="2"/>
      <c r="M66" s="20"/>
      <c r="N66" s="20"/>
      <c r="O66" s="2"/>
      <c r="P66" s="2"/>
      <c r="Q66" s="20"/>
      <c r="R66" s="20"/>
      <c r="S66" s="2"/>
      <c r="T66" s="2"/>
      <c r="U66" s="20"/>
      <c r="V66" s="20"/>
      <c r="W66" s="2"/>
      <c r="X66" s="2"/>
      <c r="Y66" s="20"/>
      <c r="Z66" s="20"/>
      <c r="AA66" s="2"/>
      <c r="AB66" s="2"/>
      <c r="AC66" s="20"/>
      <c r="AD66" s="20"/>
      <c r="AE66" s="3"/>
      <c r="AF66" s="3"/>
      <c r="AH66" s="22"/>
    </row>
    <row r="67" spans="2:34" ht="15.75" customHeight="1">
      <c r="B67" s="4"/>
      <c r="C67" s="2"/>
      <c r="D67" s="2"/>
      <c r="E67" s="20"/>
      <c r="F67" s="20"/>
      <c r="G67" s="2"/>
      <c r="H67" s="2"/>
      <c r="I67" s="20"/>
      <c r="J67" s="20"/>
      <c r="K67" s="2"/>
      <c r="L67" s="2"/>
      <c r="M67" s="20"/>
      <c r="N67" s="20"/>
      <c r="O67" s="2"/>
      <c r="P67" s="2"/>
      <c r="Q67" s="20"/>
      <c r="R67" s="20"/>
      <c r="S67" s="2"/>
      <c r="T67" s="2"/>
      <c r="U67" s="20"/>
      <c r="V67" s="20"/>
      <c r="W67" s="2"/>
      <c r="X67" s="2"/>
      <c r="Y67" s="20"/>
      <c r="Z67" s="20"/>
      <c r="AA67" s="2"/>
      <c r="AB67" s="2"/>
      <c r="AC67" s="20"/>
      <c r="AD67" s="20"/>
      <c r="AE67" s="3"/>
      <c r="AF67" s="3"/>
      <c r="AH67" s="22"/>
    </row>
    <row r="68" spans="2:34" ht="15.75" customHeight="1">
      <c r="B68" s="4"/>
      <c r="C68" s="2"/>
      <c r="D68" s="2"/>
      <c r="E68" s="20"/>
      <c r="F68" s="20"/>
      <c r="G68" s="2"/>
      <c r="H68" s="2"/>
      <c r="I68" s="20"/>
      <c r="J68" s="20"/>
      <c r="K68" s="2"/>
      <c r="L68" s="2"/>
      <c r="M68" s="20"/>
      <c r="N68" s="20"/>
      <c r="O68" s="2"/>
      <c r="P68" s="2"/>
      <c r="Q68" s="20"/>
      <c r="R68" s="20"/>
      <c r="S68" s="2"/>
      <c r="T68" s="2"/>
      <c r="U68" s="20"/>
      <c r="V68" s="20"/>
      <c r="W68" s="2"/>
      <c r="X68" s="2"/>
      <c r="Y68" s="20"/>
      <c r="Z68" s="20"/>
      <c r="AA68" s="2"/>
      <c r="AB68" s="2"/>
      <c r="AC68" s="20"/>
      <c r="AD68" s="20"/>
      <c r="AE68" s="3"/>
      <c r="AF68" s="3"/>
      <c r="AH68" s="22"/>
    </row>
    <row r="69" spans="2:34" ht="15.75" customHeight="1">
      <c r="B69" s="4"/>
      <c r="C69" s="2"/>
      <c r="D69" s="2"/>
      <c r="E69" s="20"/>
      <c r="F69" s="20"/>
      <c r="G69" s="2"/>
      <c r="H69" s="2"/>
      <c r="I69" s="20"/>
      <c r="J69" s="20"/>
      <c r="K69" s="2"/>
      <c r="L69" s="2"/>
      <c r="M69" s="20"/>
      <c r="N69" s="20"/>
      <c r="O69" s="2"/>
      <c r="P69" s="2"/>
      <c r="Q69" s="20"/>
      <c r="R69" s="20"/>
      <c r="S69" s="2"/>
      <c r="T69" s="2"/>
      <c r="U69" s="20"/>
      <c r="V69" s="20"/>
      <c r="W69" s="2"/>
      <c r="X69" s="2"/>
      <c r="Y69" s="20"/>
      <c r="Z69" s="20"/>
      <c r="AA69" s="2"/>
      <c r="AB69" s="2"/>
      <c r="AC69" s="20"/>
      <c r="AD69" s="20"/>
      <c r="AE69" s="3"/>
      <c r="AF69" s="3"/>
      <c r="AH69" s="22"/>
    </row>
    <row r="70" spans="2:34" ht="15.75" customHeight="1">
      <c r="B70" s="4"/>
      <c r="C70" s="2"/>
      <c r="D70" s="2"/>
      <c r="E70" s="20"/>
      <c r="F70" s="20"/>
      <c r="G70" s="2"/>
      <c r="H70" s="2"/>
      <c r="I70" s="20"/>
      <c r="J70" s="20"/>
      <c r="K70" s="2"/>
      <c r="L70" s="2"/>
      <c r="M70" s="20"/>
      <c r="N70" s="20"/>
      <c r="O70" s="2"/>
      <c r="P70" s="2"/>
      <c r="Q70" s="20"/>
      <c r="R70" s="20"/>
      <c r="S70" s="2"/>
      <c r="T70" s="2"/>
      <c r="U70" s="20"/>
      <c r="V70" s="20"/>
      <c r="W70" s="2"/>
      <c r="X70" s="2"/>
      <c r="Y70" s="20"/>
      <c r="Z70" s="20"/>
      <c r="AA70" s="2"/>
      <c r="AB70" s="2"/>
      <c r="AC70" s="20"/>
      <c r="AD70" s="20"/>
      <c r="AE70" s="3"/>
      <c r="AF70" s="3"/>
      <c r="AH70" s="22"/>
    </row>
    <row r="71" spans="2:32" ht="15.75" customHeight="1">
      <c r="B71" s="1"/>
      <c r="C71" s="3">
        <f>SUM(C57:C70)</f>
        <v>0</v>
      </c>
      <c r="D71" s="3">
        <f aca="true" t="shared" si="16" ref="D71:T71">SUM(D57:D70)</f>
        <v>0</v>
      </c>
      <c r="E71" s="20">
        <f t="shared" si="16"/>
        <v>0</v>
      </c>
      <c r="F71" s="20">
        <f t="shared" si="16"/>
        <v>0</v>
      </c>
      <c r="G71" s="3">
        <f t="shared" si="16"/>
        <v>0</v>
      </c>
      <c r="H71" s="3">
        <f t="shared" si="16"/>
        <v>0</v>
      </c>
      <c r="I71" s="20">
        <f t="shared" si="16"/>
        <v>0</v>
      </c>
      <c r="J71" s="20">
        <f t="shared" si="16"/>
        <v>0</v>
      </c>
      <c r="K71" s="3">
        <f t="shared" si="16"/>
        <v>0</v>
      </c>
      <c r="L71" s="3">
        <f t="shared" si="16"/>
        <v>0</v>
      </c>
      <c r="M71" s="20">
        <f t="shared" si="16"/>
        <v>0</v>
      </c>
      <c r="N71" s="20">
        <f t="shared" si="16"/>
        <v>0</v>
      </c>
      <c r="O71" s="3">
        <f t="shared" si="16"/>
        <v>0</v>
      </c>
      <c r="P71" s="3">
        <f t="shared" si="16"/>
        <v>0</v>
      </c>
      <c r="Q71" s="20">
        <f t="shared" si="16"/>
        <v>0</v>
      </c>
      <c r="R71" s="20">
        <f t="shared" si="16"/>
        <v>0</v>
      </c>
      <c r="S71" s="3">
        <f t="shared" si="16"/>
        <v>0</v>
      </c>
      <c r="T71" s="3">
        <f t="shared" si="16"/>
        <v>0</v>
      </c>
      <c r="U71" s="20"/>
      <c r="V71" s="20"/>
      <c r="W71" s="3"/>
      <c r="X71" s="3"/>
      <c r="Y71" s="20"/>
      <c r="Z71" s="20"/>
      <c r="AA71" s="3"/>
      <c r="AB71" s="3"/>
      <c r="AC71" s="20"/>
      <c r="AD71" s="20"/>
      <c r="AE71" s="1"/>
      <c r="AF71" s="1"/>
    </row>
    <row r="72" spans="2:32" ht="15.75" customHeight="1">
      <c r="B72" s="1"/>
      <c r="C72" s="1"/>
      <c r="D72" s="1"/>
      <c r="E72" s="21"/>
      <c r="F72" s="21"/>
      <c r="G72" s="1"/>
      <c r="H72" s="1"/>
      <c r="I72" s="21"/>
      <c r="J72" s="21"/>
      <c r="K72" s="1"/>
      <c r="L72" s="1"/>
      <c r="M72" s="21"/>
      <c r="N72" s="21"/>
      <c r="O72" s="1"/>
      <c r="P72" s="1"/>
      <c r="Q72" s="21"/>
      <c r="R72" s="21"/>
      <c r="S72" s="1"/>
      <c r="T72" s="1"/>
      <c r="U72" s="21"/>
      <c r="V72" s="21"/>
      <c r="W72" s="1"/>
      <c r="X72" s="1"/>
      <c r="Y72" s="21"/>
      <c r="Z72" s="21"/>
      <c r="AA72" s="1"/>
      <c r="AB72" s="1"/>
      <c r="AC72" s="21"/>
      <c r="AD72" s="21"/>
      <c r="AE72" s="1"/>
      <c r="AF72" s="1"/>
    </row>
    <row r="73" spans="2:34" ht="15.75" customHeight="1">
      <c r="B73" s="9" t="s">
        <v>24</v>
      </c>
      <c r="C73" s="91" t="s">
        <v>0</v>
      </c>
      <c r="D73" s="91"/>
      <c r="E73" s="91" t="s">
        <v>1</v>
      </c>
      <c r="F73" s="91"/>
      <c r="G73" s="91" t="s">
        <v>2</v>
      </c>
      <c r="H73" s="91"/>
      <c r="I73" s="91" t="s">
        <v>3</v>
      </c>
      <c r="J73" s="91"/>
      <c r="K73" s="91" t="s">
        <v>4</v>
      </c>
      <c r="L73" s="91"/>
      <c r="M73" s="92" t="s">
        <v>5</v>
      </c>
      <c r="N73" s="92"/>
      <c r="O73" s="92" t="s">
        <v>6</v>
      </c>
      <c r="P73" s="92"/>
      <c r="Q73" s="92" t="s">
        <v>7</v>
      </c>
      <c r="R73" s="92"/>
      <c r="S73" s="92" t="s">
        <v>8</v>
      </c>
      <c r="T73" s="92"/>
      <c r="U73" s="92" t="s">
        <v>9</v>
      </c>
      <c r="V73" s="92"/>
      <c r="W73" s="92"/>
      <c r="X73" s="92"/>
      <c r="Y73" s="92" t="s">
        <v>11</v>
      </c>
      <c r="Z73" s="92"/>
      <c r="AA73" s="92" t="s">
        <v>12</v>
      </c>
      <c r="AB73" s="92"/>
      <c r="AC73" s="92" t="s">
        <v>13</v>
      </c>
      <c r="AD73" s="92"/>
      <c r="AG73" s="88" t="s">
        <v>24</v>
      </c>
      <c r="AH73" s="89"/>
    </row>
    <row r="74" spans="2:34" ht="15.75" customHeight="1">
      <c r="B74" s="4" t="s">
        <v>0</v>
      </c>
      <c r="C74" s="2">
        <f>IF(Match!C6="?",1,0)</f>
        <v>0</v>
      </c>
      <c r="D74" s="2">
        <f>IF(Match!D6="?",1,0)</f>
        <v>0</v>
      </c>
      <c r="E74" s="20">
        <f>IF(Match!E6="?",1,0)</f>
        <v>0</v>
      </c>
      <c r="F74" s="20">
        <f>IF(Match!F6="?",1,0)</f>
        <v>0</v>
      </c>
      <c r="G74" s="2">
        <f>IF(Match!G6="?",1,0)</f>
        <v>0</v>
      </c>
      <c r="H74" s="2">
        <f>IF(Match!H6="?",1,0)</f>
        <v>0</v>
      </c>
      <c r="I74" s="20">
        <f>IF(Match!I6="?",1,0)</f>
        <v>0</v>
      </c>
      <c r="J74" s="20">
        <f>IF(Match!J6="?",1,0)</f>
        <v>0</v>
      </c>
      <c r="K74" s="2">
        <f>IF(Match!K6="?",1,0)</f>
        <v>0</v>
      </c>
      <c r="L74" s="2">
        <f>IF(Match!L6="?",1,0)</f>
        <v>0</v>
      </c>
      <c r="M74" s="20">
        <f>IF(Match!M6="?",1,0)</f>
        <v>0</v>
      </c>
      <c r="N74" s="20">
        <f>IF(Match!N6="?",1,0)</f>
        <v>0</v>
      </c>
      <c r="O74" s="2">
        <f>IF(Match!O6="?",1,0)</f>
        <v>0</v>
      </c>
      <c r="P74" s="2">
        <f>IF(Match!P6="?",1,0)</f>
        <v>0</v>
      </c>
      <c r="Q74" s="20">
        <f>IF(Match!Q6="?",1,0)</f>
        <v>0</v>
      </c>
      <c r="R74" s="20">
        <f>IF(Match!R6="?",1,0)</f>
        <v>0</v>
      </c>
      <c r="S74" s="2">
        <f>IF(Match!S6="?",1,0)</f>
        <v>0</v>
      </c>
      <c r="T74" s="2">
        <f>IF(Match!T6="?",1,0)</f>
        <v>0</v>
      </c>
      <c r="U74" s="20"/>
      <c r="V74" s="20"/>
      <c r="W74" s="2"/>
      <c r="X74" s="2"/>
      <c r="Y74" s="20"/>
      <c r="Z74" s="20"/>
      <c r="AA74" s="2"/>
      <c r="AB74" s="2"/>
      <c r="AC74" s="20"/>
      <c r="AD74" s="20"/>
      <c r="AE74" s="3">
        <f>SUM(C74:AD74)</f>
        <v>0</v>
      </c>
      <c r="AF74" s="3"/>
      <c r="AH74" s="22">
        <f>AE74+C88+D88</f>
        <v>0</v>
      </c>
    </row>
    <row r="75" spans="2:34" ht="15.75" customHeight="1">
      <c r="B75" s="4" t="s">
        <v>1</v>
      </c>
      <c r="C75" s="2">
        <f>IF(Match!C7="?",1,0)</f>
        <v>0</v>
      </c>
      <c r="D75" s="2">
        <f>IF(Match!D7="?",1,0)</f>
        <v>0</v>
      </c>
      <c r="E75" s="20">
        <f>IF(Match!E7="?",1,0)</f>
        <v>0</v>
      </c>
      <c r="F75" s="20">
        <f>IF(Match!F7="?",1,0)</f>
        <v>0</v>
      </c>
      <c r="G75" s="2">
        <f>IF(Match!G7="?",1,0)</f>
        <v>0</v>
      </c>
      <c r="H75" s="2">
        <f>IF(Match!H7="?",1,0)</f>
        <v>0</v>
      </c>
      <c r="I75" s="20">
        <f>IF(Match!I7="?",1,0)</f>
        <v>0</v>
      </c>
      <c r="J75" s="20">
        <f>IF(Match!J7="?",1,0)</f>
        <v>0</v>
      </c>
      <c r="K75" s="2">
        <f>IF(Match!K7="?",1,0)</f>
        <v>0</v>
      </c>
      <c r="L75" s="2">
        <f>IF(Match!L7="?",1,0)</f>
        <v>0</v>
      </c>
      <c r="M75" s="20">
        <f>IF(Match!M7="?",1,0)</f>
        <v>0</v>
      </c>
      <c r="N75" s="20">
        <f>IF(Match!N7="?",1,0)</f>
        <v>0</v>
      </c>
      <c r="O75" s="2">
        <f>IF(Match!O7="?",1,0)</f>
        <v>0</v>
      </c>
      <c r="P75" s="2">
        <f>IF(Match!P7="?",1,0)</f>
        <v>0</v>
      </c>
      <c r="Q75" s="20">
        <f>IF(Match!Q7="?",1,0)</f>
        <v>0</v>
      </c>
      <c r="R75" s="20">
        <f>IF(Match!R7="?",1,0)</f>
        <v>0</v>
      </c>
      <c r="S75" s="2">
        <f>IF(Match!S7="?",1,0)</f>
        <v>0</v>
      </c>
      <c r="T75" s="2">
        <f>IF(Match!T7="?",1,0)</f>
        <v>0</v>
      </c>
      <c r="U75" s="20"/>
      <c r="V75" s="20"/>
      <c r="W75" s="2"/>
      <c r="X75" s="2"/>
      <c r="Y75" s="20"/>
      <c r="Z75" s="20"/>
      <c r="AA75" s="2"/>
      <c r="AB75" s="2"/>
      <c r="AC75" s="20"/>
      <c r="AD75" s="20"/>
      <c r="AE75" s="3">
        <f aca="true" t="shared" si="17" ref="AE75:AE82">SUM(C75:AD75)</f>
        <v>0</v>
      </c>
      <c r="AF75" s="3"/>
      <c r="AH75" s="22">
        <f>AE75+E88+F88</f>
        <v>0</v>
      </c>
    </row>
    <row r="76" spans="2:34" ht="15.75" customHeight="1">
      <c r="B76" s="4" t="s">
        <v>2</v>
      </c>
      <c r="C76" s="2">
        <f>IF(Match!C8="?",1,0)</f>
        <v>0</v>
      </c>
      <c r="D76" s="2">
        <f>IF(Match!D8="?",1,0)</f>
        <v>0</v>
      </c>
      <c r="E76" s="20">
        <f>IF(Match!E8="?",1,0)</f>
        <v>0</v>
      </c>
      <c r="F76" s="20">
        <f>IF(Match!F8="?",1,0)</f>
        <v>0</v>
      </c>
      <c r="G76" s="2">
        <f>IF(Match!G8="?",1,0)</f>
        <v>0</v>
      </c>
      <c r="H76" s="2">
        <f>IF(Match!H8="?",1,0)</f>
        <v>0</v>
      </c>
      <c r="I76" s="20">
        <f>IF(Match!I8="?",1,0)</f>
        <v>0</v>
      </c>
      <c r="J76" s="20">
        <f>IF(Match!J8="?",1,0)</f>
        <v>0</v>
      </c>
      <c r="K76" s="2">
        <f>IF(Match!K8="?",1,0)</f>
        <v>0</v>
      </c>
      <c r="L76" s="2">
        <f>IF(Match!L8="?",1,0)</f>
        <v>0</v>
      </c>
      <c r="M76" s="20">
        <f>IF(Match!M8="?",1,0)</f>
        <v>0</v>
      </c>
      <c r="N76" s="20">
        <f>IF(Match!N8="?",1,0)</f>
        <v>0</v>
      </c>
      <c r="O76" s="2">
        <f>IF(Match!O8="?",1,0)</f>
        <v>0</v>
      </c>
      <c r="P76" s="2">
        <f>IF(Match!P8="?",1,0)</f>
        <v>0</v>
      </c>
      <c r="Q76" s="20">
        <f>IF(Match!Q8="?",1,0)</f>
        <v>0</v>
      </c>
      <c r="R76" s="20">
        <f>IF(Match!R8="?",1,0)</f>
        <v>0</v>
      </c>
      <c r="S76" s="2">
        <f>IF(Match!S8="?",1,0)</f>
        <v>0</v>
      </c>
      <c r="T76" s="2">
        <f>IF(Match!T8="?",1,0)</f>
        <v>0</v>
      </c>
      <c r="U76" s="20"/>
      <c r="V76" s="20"/>
      <c r="W76" s="2"/>
      <c r="X76" s="2"/>
      <c r="Y76" s="20"/>
      <c r="Z76" s="20"/>
      <c r="AA76" s="2"/>
      <c r="AB76" s="2"/>
      <c r="AC76" s="20"/>
      <c r="AD76" s="20"/>
      <c r="AE76" s="3">
        <f t="shared" si="17"/>
        <v>0</v>
      </c>
      <c r="AF76" s="3"/>
      <c r="AH76" s="22">
        <f>AE76+G88+H88</f>
        <v>0</v>
      </c>
    </row>
    <row r="77" spans="2:34" ht="15.75" customHeight="1">
      <c r="B77" s="4" t="s">
        <v>3</v>
      </c>
      <c r="C77" s="2">
        <f>IF(Match!C9="?",1,0)</f>
        <v>0</v>
      </c>
      <c r="D77" s="2">
        <f>IF(Match!D9="?",1,0)</f>
        <v>0</v>
      </c>
      <c r="E77" s="20">
        <f>IF(Match!E9="?",1,0)</f>
        <v>0</v>
      </c>
      <c r="F77" s="20">
        <f>IF(Match!F9="?",1,0)</f>
        <v>0</v>
      </c>
      <c r="G77" s="2">
        <f>IF(Match!G9="?",1,0)</f>
        <v>0</v>
      </c>
      <c r="H77" s="2">
        <f>IF(Match!H9="?",1,0)</f>
        <v>0</v>
      </c>
      <c r="I77" s="20">
        <f>IF(Match!I9="?",1,0)</f>
        <v>0</v>
      </c>
      <c r="J77" s="20">
        <f>IF(Match!J9="?",1,0)</f>
        <v>0</v>
      </c>
      <c r="K77" s="2">
        <f>IF(Match!K9="?",1,0)</f>
        <v>0</v>
      </c>
      <c r="L77" s="2">
        <f>IF(Match!L9="?",1,0)</f>
        <v>0</v>
      </c>
      <c r="M77" s="20">
        <f>IF(Match!M9="?",1,0)</f>
        <v>0</v>
      </c>
      <c r="N77" s="20">
        <f>IF(Match!N9="?",1,0)</f>
        <v>0</v>
      </c>
      <c r="O77" s="2">
        <f>IF(Match!O9="?",1,0)</f>
        <v>0</v>
      </c>
      <c r="P77" s="2">
        <f>IF(Match!P9="?",1,0)</f>
        <v>0</v>
      </c>
      <c r="Q77" s="20">
        <f>IF(Match!Q9="?",1,0)</f>
        <v>0</v>
      </c>
      <c r="R77" s="20">
        <f>IF(Match!R9="?",1,0)</f>
        <v>0</v>
      </c>
      <c r="S77" s="2">
        <f>IF(Match!S9="?",1,0)</f>
        <v>0</v>
      </c>
      <c r="T77" s="2">
        <f>IF(Match!T9="?",1,0)</f>
        <v>0</v>
      </c>
      <c r="U77" s="20"/>
      <c r="V77" s="20"/>
      <c r="W77" s="2"/>
      <c r="X77" s="2"/>
      <c r="Y77" s="20"/>
      <c r="Z77" s="20"/>
      <c r="AA77" s="2"/>
      <c r="AB77" s="2"/>
      <c r="AC77" s="20"/>
      <c r="AD77" s="20"/>
      <c r="AE77" s="3">
        <f t="shared" si="17"/>
        <v>0</v>
      </c>
      <c r="AF77" s="3"/>
      <c r="AH77" s="22">
        <f>AE77+I88+J88</f>
        <v>0</v>
      </c>
    </row>
    <row r="78" spans="2:34" ht="15.75" customHeight="1">
      <c r="B78" s="4" t="s">
        <v>4</v>
      </c>
      <c r="C78" s="2">
        <f>IF(Match!C10="?",1,0)</f>
        <v>0</v>
      </c>
      <c r="D78" s="2">
        <f>IF(Match!D10="?",1,0)</f>
        <v>0</v>
      </c>
      <c r="E78" s="20">
        <f>IF(Match!E10="?",1,0)</f>
        <v>0</v>
      </c>
      <c r="F78" s="20">
        <f>IF(Match!F10="?",1,0)</f>
        <v>0</v>
      </c>
      <c r="G78" s="2">
        <f>IF(Match!G10="?",1,0)</f>
        <v>0</v>
      </c>
      <c r="H78" s="2">
        <f>IF(Match!H10="?",1,0)</f>
        <v>0</v>
      </c>
      <c r="I78" s="20">
        <f>IF(Match!I10="?",1,0)</f>
        <v>0</v>
      </c>
      <c r="J78" s="20">
        <f>IF(Match!J10="?",1,0)</f>
        <v>0</v>
      </c>
      <c r="K78" s="2">
        <f>IF(Match!K10="?",1,0)</f>
        <v>0</v>
      </c>
      <c r="L78" s="2">
        <f>IF(Match!L10="?",1,0)</f>
        <v>0</v>
      </c>
      <c r="M78" s="20">
        <f>IF(Match!M10="?",1,0)</f>
        <v>0</v>
      </c>
      <c r="N78" s="20">
        <f>IF(Match!N10="?",1,0)</f>
        <v>0</v>
      </c>
      <c r="O78" s="2">
        <f>IF(Match!O10="?",1,0)</f>
        <v>0</v>
      </c>
      <c r="P78" s="2">
        <f>IF(Match!P10="?",1,0)</f>
        <v>0</v>
      </c>
      <c r="Q78" s="20">
        <f>IF(Match!Q10="?",1,0)</f>
        <v>0</v>
      </c>
      <c r="R78" s="20">
        <f>IF(Match!R10="?",1,0)</f>
        <v>0</v>
      </c>
      <c r="S78" s="2">
        <f>IF(Match!S10="?",1,0)</f>
        <v>0</v>
      </c>
      <c r="T78" s="2">
        <f>IF(Match!T10="?",1,0)</f>
        <v>0</v>
      </c>
      <c r="U78" s="20"/>
      <c r="V78" s="20"/>
      <c r="W78" s="2"/>
      <c r="X78" s="2"/>
      <c r="Y78" s="20"/>
      <c r="Z78" s="20"/>
      <c r="AA78" s="2"/>
      <c r="AB78" s="2"/>
      <c r="AC78" s="20"/>
      <c r="AD78" s="20"/>
      <c r="AE78" s="3">
        <f t="shared" si="17"/>
        <v>0</v>
      </c>
      <c r="AF78" s="3"/>
      <c r="AH78" s="22">
        <f>AE78+K88+L88</f>
        <v>0</v>
      </c>
    </row>
    <row r="79" spans="2:34" ht="15.75" customHeight="1">
      <c r="B79" s="4" t="s">
        <v>5</v>
      </c>
      <c r="C79" s="2">
        <f>IF(Match!C11="?",1,0)</f>
        <v>0</v>
      </c>
      <c r="D79" s="2">
        <f>IF(Match!D11="?",1,0)</f>
        <v>0</v>
      </c>
      <c r="E79" s="20">
        <f>IF(Match!E11="?",1,0)</f>
        <v>0</v>
      </c>
      <c r="F79" s="20">
        <f>IF(Match!F11="?",1,0)</f>
        <v>0</v>
      </c>
      <c r="G79" s="2">
        <f>IF(Match!G11="?",1,0)</f>
        <v>0</v>
      </c>
      <c r="H79" s="2">
        <f>IF(Match!H11="?",1,0)</f>
        <v>0</v>
      </c>
      <c r="I79" s="20">
        <f>IF(Match!I11="?",1,0)</f>
        <v>0</v>
      </c>
      <c r="J79" s="20">
        <f>IF(Match!J11="?",1,0)</f>
        <v>0</v>
      </c>
      <c r="K79" s="2">
        <f>IF(Match!K11="?",1,0)</f>
        <v>0</v>
      </c>
      <c r="L79" s="2">
        <f>IF(Match!L11="?",1,0)</f>
        <v>0</v>
      </c>
      <c r="M79" s="20">
        <f>IF(Match!M11="?",1,0)</f>
        <v>0</v>
      </c>
      <c r="N79" s="20">
        <f>IF(Match!N11="?",1,0)</f>
        <v>0</v>
      </c>
      <c r="O79" s="2">
        <f>IF(Match!O11="?",1,0)</f>
        <v>0</v>
      </c>
      <c r="P79" s="2">
        <f>IF(Match!P11="?",1,0)</f>
        <v>0</v>
      </c>
      <c r="Q79" s="20">
        <f>IF(Match!Q11="?",1,0)</f>
        <v>0</v>
      </c>
      <c r="R79" s="20">
        <f>IF(Match!R11="?",1,0)</f>
        <v>0</v>
      </c>
      <c r="S79" s="2">
        <f>IF(Match!S11="?",1,0)</f>
        <v>0</v>
      </c>
      <c r="T79" s="2">
        <f>IF(Match!T11="?",1,0)</f>
        <v>0</v>
      </c>
      <c r="U79" s="20"/>
      <c r="V79" s="20"/>
      <c r="W79" s="2"/>
      <c r="X79" s="2"/>
      <c r="Y79" s="20"/>
      <c r="Z79" s="20"/>
      <c r="AA79" s="2"/>
      <c r="AB79" s="2"/>
      <c r="AC79" s="20"/>
      <c r="AD79" s="20"/>
      <c r="AE79" s="3">
        <f t="shared" si="17"/>
        <v>0</v>
      </c>
      <c r="AF79" s="3"/>
      <c r="AH79" s="22">
        <f>AE79+M88+N88</f>
        <v>0</v>
      </c>
    </row>
    <row r="80" spans="2:34" ht="15.75" customHeight="1">
      <c r="B80" s="4" t="s">
        <v>6</v>
      </c>
      <c r="C80" s="2">
        <f>IF(Match!C12="?",1,0)</f>
        <v>0</v>
      </c>
      <c r="D80" s="2">
        <f>IF(Match!D12="?",1,0)</f>
        <v>0</v>
      </c>
      <c r="E80" s="20">
        <f>IF(Match!E12="?",1,0)</f>
        <v>0</v>
      </c>
      <c r="F80" s="20">
        <f>IF(Match!F12="?",1,0)</f>
        <v>0</v>
      </c>
      <c r="G80" s="2">
        <f>IF(Match!G12="?",1,0)</f>
        <v>0</v>
      </c>
      <c r="H80" s="2">
        <f>IF(Match!H12="?",1,0)</f>
        <v>0</v>
      </c>
      <c r="I80" s="20">
        <f>IF(Match!I12="?",1,0)</f>
        <v>0</v>
      </c>
      <c r="J80" s="20">
        <f>IF(Match!J12="?",1,0)</f>
        <v>0</v>
      </c>
      <c r="K80" s="2">
        <f>IF(Match!K12="?",1,0)</f>
        <v>0</v>
      </c>
      <c r="L80" s="2">
        <f>IF(Match!L12="?",1,0)</f>
        <v>0</v>
      </c>
      <c r="M80" s="20">
        <f>IF(Match!M12="?",1,0)</f>
        <v>0</v>
      </c>
      <c r="N80" s="20">
        <f>IF(Match!N12="?",1,0)</f>
        <v>0</v>
      </c>
      <c r="O80" s="2">
        <f>IF(Match!O12="?",1,0)</f>
        <v>0</v>
      </c>
      <c r="P80" s="2">
        <f>IF(Match!P12="?",1,0)</f>
        <v>0</v>
      </c>
      <c r="Q80" s="20">
        <f>IF(Match!Q12="?",1,0)</f>
        <v>0</v>
      </c>
      <c r="R80" s="20">
        <f>IF(Match!R12="?",1,0)</f>
        <v>0</v>
      </c>
      <c r="S80" s="2">
        <f>IF(Match!S12="?",1,0)</f>
        <v>0</v>
      </c>
      <c r="T80" s="2">
        <f>IF(Match!T12="?",1,0)</f>
        <v>0</v>
      </c>
      <c r="U80" s="20"/>
      <c r="V80" s="20"/>
      <c r="W80" s="2"/>
      <c r="X80" s="2"/>
      <c r="Y80" s="20"/>
      <c r="Z80" s="20"/>
      <c r="AA80" s="2"/>
      <c r="AB80" s="2"/>
      <c r="AC80" s="20"/>
      <c r="AD80" s="20"/>
      <c r="AE80" s="3">
        <f t="shared" si="17"/>
        <v>0</v>
      </c>
      <c r="AF80" s="3"/>
      <c r="AH80" s="22">
        <f>AE80+O88+P88</f>
        <v>0</v>
      </c>
    </row>
    <row r="81" spans="2:34" ht="15.75" customHeight="1">
      <c r="B81" s="4" t="s">
        <v>7</v>
      </c>
      <c r="C81" s="2">
        <f>IF(Match!C13="?",1,0)</f>
        <v>0</v>
      </c>
      <c r="D81" s="2">
        <f>IF(Match!D13="?",1,0)</f>
        <v>0</v>
      </c>
      <c r="E81" s="20">
        <f>IF(Match!E13="?",1,0)</f>
        <v>0</v>
      </c>
      <c r="F81" s="20">
        <f>IF(Match!F13="?",1,0)</f>
        <v>0</v>
      </c>
      <c r="G81" s="2">
        <f>IF(Match!G13="?",1,0)</f>
        <v>0</v>
      </c>
      <c r="H81" s="2">
        <f>IF(Match!H13="?",1,0)</f>
        <v>0</v>
      </c>
      <c r="I81" s="20">
        <f>IF(Match!I13="?",1,0)</f>
        <v>0</v>
      </c>
      <c r="J81" s="20">
        <f>IF(Match!J13="?",1,0)</f>
        <v>0</v>
      </c>
      <c r="K81" s="2">
        <f>IF(Match!K13="?",1,0)</f>
        <v>0</v>
      </c>
      <c r="L81" s="2">
        <f>IF(Match!L13="?",1,0)</f>
        <v>0</v>
      </c>
      <c r="M81" s="20">
        <f>IF(Match!M13="?",1,0)</f>
        <v>0</v>
      </c>
      <c r="N81" s="20">
        <f>IF(Match!N13="?",1,0)</f>
        <v>0</v>
      </c>
      <c r="O81" s="2">
        <f>IF(Match!O13="?",1,0)</f>
        <v>0</v>
      </c>
      <c r="P81" s="2">
        <f>IF(Match!P13="?",1,0)</f>
        <v>0</v>
      </c>
      <c r="Q81" s="20">
        <f>IF(Match!Q13="?",1,0)</f>
        <v>0</v>
      </c>
      <c r="R81" s="20">
        <f>IF(Match!R13="?",1,0)</f>
        <v>0</v>
      </c>
      <c r="S81" s="2">
        <f>IF(Match!S13="?",1,0)</f>
        <v>0</v>
      </c>
      <c r="T81" s="2">
        <f>IF(Match!T13="?",1,0)</f>
        <v>0</v>
      </c>
      <c r="U81" s="20"/>
      <c r="V81" s="20"/>
      <c r="W81" s="2"/>
      <c r="X81" s="2"/>
      <c r="Y81" s="20"/>
      <c r="Z81" s="20"/>
      <c r="AA81" s="2"/>
      <c r="AB81" s="2"/>
      <c r="AC81" s="20"/>
      <c r="AD81" s="20"/>
      <c r="AE81" s="3">
        <f t="shared" si="17"/>
        <v>0</v>
      </c>
      <c r="AF81" s="3"/>
      <c r="AH81" s="22">
        <f>AE81+Q88+R88</f>
        <v>0</v>
      </c>
    </row>
    <row r="82" spans="2:34" ht="15.75" customHeight="1">
      <c r="B82" s="4" t="s">
        <v>8</v>
      </c>
      <c r="C82" s="2">
        <f>IF(Match!C14="?",1,0)</f>
        <v>0</v>
      </c>
      <c r="D82" s="2">
        <f>IF(Match!D14="?",1,0)</f>
        <v>0</v>
      </c>
      <c r="E82" s="20">
        <f>IF(Match!E14="?",1,0)</f>
        <v>0</v>
      </c>
      <c r="F82" s="20">
        <f>IF(Match!F14="?",1,0)</f>
        <v>0</v>
      </c>
      <c r="G82" s="2">
        <f>IF(Match!G14="?",1,0)</f>
        <v>0</v>
      </c>
      <c r="H82" s="2">
        <f>IF(Match!H14="?",1,0)</f>
        <v>0</v>
      </c>
      <c r="I82" s="20">
        <f>IF(Match!I14="?",1,0)</f>
        <v>0</v>
      </c>
      <c r="J82" s="20">
        <f>IF(Match!J14="?",1,0)</f>
        <v>0</v>
      </c>
      <c r="K82" s="2">
        <f>IF(Match!K14="?",1,0)</f>
        <v>0</v>
      </c>
      <c r="L82" s="2">
        <f>IF(Match!L14="?",1,0)</f>
        <v>0</v>
      </c>
      <c r="M82" s="20">
        <f>IF(Match!M14="?",1,0)</f>
        <v>0</v>
      </c>
      <c r="N82" s="20">
        <f>IF(Match!N14="?",1,0)</f>
        <v>0</v>
      </c>
      <c r="O82" s="2">
        <f>IF(Match!O14="?",1,0)</f>
        <v>0</v>
      </c>
      <c r="P82" s="2">
        <f>IF(Match!P14="?",1,0)</f>
        <v>0</v>
      </c>
      <c r="Q82" s="20">
        <f>IF(Match!Q14="?",1,0)</f>
        <v>0</v>
      </c>
      <c r="R82" s="20">
        <f>IF(Match!R14="?",1,0)</f>
        <v>0</v>
      </c>
      <c r="S82" s="2">
        <f>IF(Match!S14="?",1,0)</f>
        <v>0</v>
      </c>
      <c r="T82" s="2">
        <f>IF(Match!T14="?",1,0)</f>
        <v>0</v>
      </c>
      <c r="U82" s="20"/>
      <c r="V82" s="20"/>
      <c r="W82" s="2"/>
      <c r="X82" s="2"/>
      <c r="Y82" s="20"/>
      <c r="Z82" s="20"/>
      <c r="AA82" s="2"/>
      <c r="AB82" s="2"/>
      <c r="AC82" s="20"/>
      <c r="AD82" s="20"/>
      <c r="AE82" s="3">
        <f t="shared" si="17"/>
        <v>0</v>
      </c>
      <c r="AF82" s="3"/>
      <c r="AH82" s="22">
        <f>AE82+S88+T88</f>
        <v>0</v>
      </c>
    </row>
    <row r="83" spans="2:34" ht="15.75" customHeight="1">
      <c r="B83" s="4"/>
      <c r="C83" s="2"/>
      <c r="D83" s="2"/>
      <c r="E83" s="20"/>
      <c r="F83" s="20"/>
      <c r="G83" s="2"/>
      <c r="H83" s="2"/>
      <c r="I83" s="20"/>
      <c r="J83" s="20"/>
      <c r="K83" s="2"/>
      <c r="L83" s="2"/>
      <c r="M83" s="20"/>
      <c r="N83" s="20"/>
      <c r="O83" s="2"/>
      <c r="P83" s="2"/>
      <c r="Q83" s="20"/>
      <c r="R83" s="20"/>
      <c r="S83" s="2"/>
      <c r="T83" s="2"/>
      <c r="U83" s="20"/>
      <c r="V83" s="20"/>
      <c r="W83" s="2"/>
      <c r="X83" s="2"/>
      <c r="Y83" s="20"/>
      <c r="Z83" s="20"/>
      <c r="AA83" s="2"/>
      <c r="AB83" s="2"/>
      <c r="AC83" s="20"/>
      <c r="AD83" s="20"/>
      <c r="AE83" s="3"/>
      <c r="AF83" s="3"/>
      <c r="AH83" s="22"/>
    </row>
    <row r="84" spans="2:34" ht="15.75" customHeight="1">
      <c r="B84" s="4"/>
      <c r="C84" s="2"/>
      <c r="D84" s="2"/>
      <c r="E84" s="20"/>
      <c r="F84" s="20"/>
      <c r="G84" s="2"/>
      <c r="H84" s="2"/>
      <c r="I84" s="20"/>
      <c r="J84" s="20"/>
      <c r="K84" s="2"/>
      <c r="L84" s="2"/>
      <c r="M84" s="20"/>
      <c r="N84" s="20"/>
      <c r="O84" s="2"/>
      <c r="P84" s="2"/>
      <c r="Q84" s="20"/>
      <c r="R84" s="20"/>
      <c r="S84" s="2"/>
      <c r="T84" s="2"/>
      <c r="U84" s="20"/>
      <c r="V84" s="20"/>
      <c r="W84" s="2"/>
      <c r="X84" s="2"/>
      <c r="Y84" s="20"/>
      <c r="Z84" s="20"/>
      <c r="AA84" s="2"/>
      <c r="AB84" s="2"/>
      <c r="AC84" s="20"/>
      <c r="AD84" s="20"/>
      <c r="AE84" s="3"/>
      <c r="AF84" s="3"/>
      <c r="AH84" s="22"/>
    </row>
    <row r="85" spans="2:34" ht="15.75" customHeight="1">
      <c r="B85" s="4"/>
      <c r="C85" s="2"/>
      <c r="D85" s="2"/>
      <c r="E85" s="20"/>
      <c r="F85" s="20"/>
      <c r="G85" s="2"/>
      <c r="H85" s="2"/>
      <c r="I85" s="20"/>
      <c r="J85" s="20"/>
      <c r="K85" s="2"/>
      <c r="L85" s="2"/>
      <c r="M85" s="20"/>
      <c r="N85" s="20"/>
      <c r="O85" s="2"/>
      <c r="P85" s="2"/>
      <c r="Q85" s="20"/>
      <c r="R85" s="20"/>
      <c r="S85" s="2"/>
      <c r="T85" s="2"/>
      <c r="U85" s="20"/>
      <c r="V85" s="20"/>
      <c r="W85" s="2"/>
      <c r="X85" s="2"/>
      <c r="Y85" s="20"/>
      <c r="Z85" s="20"/>
      <c r="AA85" s="2"/>
      <c r="AB85" s="2"/>
      <c r="AC85" s="20"/>
      <c r="AD85" s="20"/>
      <c r="AE85" s="3"/>
      <c r="AF85" s="3"/>
      <c r="AH85" s="22"/>
    </row>
    <row r="86" spans="2:34" ht="15.75" customHeight="1">
      <c r="B86" s="4"/>
      <c r="C86" s="2"/>
      <c r="D86" s="2"/>
      <c r="E86" s="20"/>
      <c r="F86" s="20"/>
      <c r="G86" s="2"/>
      <c r="H86" s="2"/>
      <c r="I86" s="20"/>
      <c r="J86" s="20"/>
      <c r="K86" s="2"/>
      <c r="L86" s="2"/>
      <c r="M86" s="20"/>
      <c r="N86" s="20"/>
      <c r="O86" s="2"/>
      <c r="P86" s="2"/>
      <c r="Q86" s="20"/>
      <c r="R86" s="20"/>
      <c r="S86" s="2"/>
      <c r="T86" s="2"/>
      <c r="U86" s="20"/>
      <c r="V86" s="20"/>
      <c r="W86" s="2"/>
      <c r="X86" s="2"/>
      <c r="Y86" s="20"/>
      <c r="Z86" s="20"/>
      <c r="AA86" s="2"/>
      <c r="AB86" s="2"/>
      <c r="AC86" s="20"/>
      <c r="AD86" s="20"/>
      <c r="AE86" s="3"/>
      <c r="AF86" s="3"/>
      <c r="AH86" s="22"/>
    </row>
    <row r="87" spans="2:34" ht="15.75" customHeight="1">
      <c r="B87" s="4"/>
      <c r="C87" s="2"/>
      <c r="D87" s="2"/>
      <c r="E87" s="20"/>
      <c r="F87" s="20"/>
      <c r="G87" s="2"/>
      <c r="H87" s="2"/>
      <c r="I87" s="20"/>
      <c r="J87" s="20"/>
      <c r="K87" s="2"/>
      <c r="L87" s="2"/>
      <c r="M87" s="20"/>
      <c r="N87" s="20"/>
      <c r="O87" s="2"/>
      <c r="P87" s="2"/>
      <c r="Q87" s="20"/>
      <c r="R87" s="20"/>
      <c r="S87" s="2"/>
      <c r="T87" s="2"/>
      <c r="U87" s="20"/>
      <c r="V87" s="20"/>
      <c r="W87" s="2"/>
      <c r="X87" s="2"/>
      <c r="Y87" s="20"/>
      <c r="Z87" s="20"/>
      <c r="AA87" s="2"/>
      <c r="AB87" s="2"/>
      <c r="AC87" s="20"/>
      <c r="AD87" s="20"/>
      <c r="AE87" s="3"/>
      <c r="AF87" s="3"/>
      <c r="AH87" s="22">
        <f>AE87+AC88+AD88</f>
        <v>0</v>
      </c>
    </row>
    <row r="88" spans="2:32" ht="15.75" customHeight="1">
      <c r="B88" s="1"/>
      <c r="C88" s="3">
        <f aca="true" t="shared" si="18" ref="C88:AD88">SUM(C74:C87)</f>
        <v>0</v>
      </c>
      <c r="D88" s="3">
        <f t="shared" si="18"/>
        <v>0</v>
      </c>
      <c r="E88" s="20">
        <f t="shared" si="18"/>
        <v>0</v>
      </c>
      <c r="F88" s="20">
        <f t="shared" si="18"/>
        <v>0</v>
      </c>
      <c r="G88" s="3">
        <f t="shared" si="18"/>
        <v>0</v>
      </c>
      <c r="H88" s="3">
        <f t="shared" si="18"/>
        <v>0</v>
      </c>
      <c r="I88" s="20">
        <f t="shared" si="18"/>
        <v>0</v>
      </c>
      <c r="J88" s="20">
        <f t="shared" si="18"/>
        <v>0</v>
      </c>
      <c r="K88" s="3">
        <f t="shared" si="18"/>
        <v>0</v>
      </c>
      <c r="L88" s="3">
        <f t="shared" si="18"/>
        <v>0</v>
      </c>
      <c r="M88" s="20">
        <f t="shared" si="18"/>
        <v>0</v>
      </c>
      <c r="N88" s="20">
        <f t="shared" si="18"/>
        <v>0</v>
      </c>
      <c r="O88" s="3">
        <f t="shared" si="18"/>
        <v>0</v>
      </c>
      <c r="P88" s="3">
        <f t="shared" si="18"/>
        <v>0</v>
      </c>
      <c r="Q88" s="20">
        <f t="shared" si="18"/>
        <v>0</v>
      </c>
      <c r="R88" s="20">
        <f t="shared" si="18"/>
        <v>0</v>
      </c>
      <c r="S88" s="3">
        <f t="shared" si="18"/>
        <v>0</v>
      </c>
      <c r="T88" s="3">
        <f t="shared" si="18"/>
        <v>0</v>
      </c>
      <c r="U88" s="20"/>
      <c r="V88" s="20"/>
      <c r="W88" s="3"/>
      <c r="X88" s="3"/>
      <c r="Y88" s="20"/>
      <c r="Z88" s="20"/>
      <c r="AA88" s="3"/>
      <c r="AB88" s="3"/>
      <c r="AC88" s="20">
        <f t="shared" si="18"/>
        <v>0</v>
      </c>
      <c r="AD88" s="20">
        <f t="shared" si="18"/>
        <v>0</v>
      </c>
      <c r="AE88" s="1"/>
      <c r="AF88" s="1"/>
    </row>
  </sheetData>
  <sheetProtection sheet="1" objects="1" scenarios="1"/>
  <mergeCells count="78">
    <mergeCell ref="W73:X73"/>
    <mergeCell ref="Y73:Z73"/>
    <mergeCell ref="AC23:AD23"/>
    <mergeCell ref="W39:X39"/>
    <mergeCell ref="Y39:Z39"/>
    <mergeCell ref="AA39:AB39"/>
    <mergeCell ref="AC39:AD39"/>
    <mergeCell ref="B2:K2"/>
    <mergeCell ref="AA73:AB73"/>
    <mergeCell ref="AC73:AD73"/>
    <mergeCell ref="R4:S4"/>
    <mergeCell ref="T4:U4"/>
    <mergeCell ref="V4:W4"/>
    <mergeCell ref="W56:X56"/>
    <mergeCell ref="Y56:Z56"/>
    <mergeCell ref="AA56:AB56"/>
    <mergeCell ref="AC56:AD56"/>
    <mergeCell ref="U73:V73"/>
    <mergeCell ref="M56:N56"/>
    <mergeCell ref="O56:P56"/>
    <mergeCell ref="Q56:R56"/>
    <mergeCell ref="S56:T56"/>
    <mergeCell ref="U56:V56"/>
    <mergeCell ref="O73:P73"/>
    <mergeCell ref="Q73:R73"/>
    <mergeCell ref="S73:T73"/>
    <mergeCell ref="C73:D73"/>
    <mergeCell ref="E73:F73"/>
    <mergeCell ref="G73:H73"/>
    <mergeCell ref="I73:J73"/>
    <mergeCell ref="K73:L73"/>
    <mergeCell ref="M73:N73"/>
    <mergeCell ref="C39:D39"/>
    <mergeCell ref="E39:F39"/>
    <mergeCell ref="G39:H39"/>
    <mergeCell ref="I39:J39"/>
    <mergeCell ref="K39:L39"/>
    <mergeCell ref="C56:D56"/>
    <mergeCell ref="E56:F56"/>
    <mergeCell ref="G56:H56"/>
    <mergeCell ref="I56:J56"/>
    <mergeCell ref="K56:L56"/>
    <mergeCell ref="S23:T23"/>
    <mergeCell ref="U23:V23"/>
    <mergeCell ref="W23:X23"/>
    <mergeCell ref="Y23:Z23"/>
    <mergeCell ref="AA23:AB23"/>
    <mergeCell ref="M39:N39"/>
    <mergeCell ref="O39:P39"/>
    <mergeCell ref="Q39:R39"/>
    <mergeCell ref="S39:T39"/>
    <mergeCell ref="U39:V39"/>
    <mergeCell ref="N4:O4"/>
    <mergeCell ref="P4:Q4"/>
    <mergeCell ref="C23:D23"/>
    <mergeCell ref="E23:F23"/>
    <mergeCell ref="G23:H23"/>
    <mergeCell ref="I23:J23"/>
    <mergeCell ref="K23:L23"/>
    <mergeCell ref="M23:N23"/>
    <mergeCell ref="O23:P23"/>
    <mergeCell ref="Q23:R23"/>
    <mergeCell ref="S20:T20"/>
    <mergeCell ref="U20:V20"/>
    <mergeCell ref="W20:X20"/>
    <mergeCell ref="Y20:Z20"/>
    <mergeCell ref="AA20:AB20"/>
    <mergeCell ref="AC20:AD20"/>
    <mergeCell ref="AG73:AH73"/>
    <mergeCell ref="AG56:AH56"/>
    <mergeCell ref="C20:D20"/>
    <mergeCell ref="E20:F20"/>
    <mergeCell ref="G20:H20"/>
    <mergeCell ref="I20:J20"/>
    <mergeCell ref="K20:L20"/>
    <mergeCell ref="M20:N20"/>
    <mergeCell ref="O20:P20"/>
    <mergeCell ref="Q20:R20"/>
  </mergeCells>
  <printOptions/>
  <pageMargins left="0.7" right="0.7" top="0.75" bottom="0.75" header="0.3" footer="0.3"/>
  <pageSetup fitToHeight="1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Prysmian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 Bryan, HK</dc:creator>
  <cp:keywords/>
  <dc:description/>
  <cp:lastModifiedBy>TK</cp:lastModifiedBy>
  <cp:lastPrinted>2017-09-05T07:24:31Z</cp:lastPrinted>
  <dcterms:created xsi:type="dcterms:W3CDTF">2017-08-28T07:58:39Z</dcterms:created>
  <dcterms:modified xsi:type="dcterms:W3CDTF">2021-09-29T11:26:12Z</dcterms:modified>
  <cp:category/>
  <cp:version/>
  <cp:contentType/>
  <cp:contentStatus/>
</cp:coreProperties>
</file>